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takas\・個人フォルダー\01_サッカー関係\・（一社）大分県サッカー協会　第四種　ジュニアHP\2023\06.miyazaki\"/>
    </mc:Choice>
  </mc:AlternateContent>
  <xr:revisionPtr revIDLastSave="0" documentId="13_ncr:1_{924D80A4-2DEA-4C92-B014-0E62BB9B0C0F}" xr6:coauthVersionLast="47" xr6:coauthVersionMax="47" xr10:uidLastSave="{00000000-0000-0000-0000-000000000000}"/>
  <bookViews>
    <workbookView xWindow="-90" yWindow="-90" windowWidth="19380" windowHeight="10380" activeTab="1" xr2:uid="{00000000-000D-0000-FFFF-FFFF00000000}"/>
  </bookViews>
  <sheets>
    <sheet name="日程 " sheetId="1" r:id="rId1"/>
    <sheet name="組合せ" sheetId="6" r:id="rId2"/>
    <sheet name="星取表" sheetId="2" state="hidden" r:id="rId3"/>
    <sheet name="会場図(1)" sheetId="7" r:id="rId4"/>
    <sheet name="会場図(2)" sheetId="8" r:id="rId5"/>
    <sheet name="駐車証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6" l="1"/>
  <c r="L32" i="6"/>
  <c r="P22" i="6"/>
  <c r="L22" i="6"/>
  <c r="G19" i="1"/>
  <c r="G20" i="1" s="1"/>
  <c r="N19" i="1"/>
  <c r="N20" i="1" s="1"/>
  <c r="N18" i="1"/>
  <c r="K20" i="1" s="1"/>
  <c r="K18" i="1"/>
  <c r="K19" i="1" s="1"/>
  <c r="D19" i="1"/>
  <c r="G18" i="1"/>
  <c r="D20" i="1" s="1"/>
  <c r="D18" i="1"/>
  <c r="B22" i="6"/>
  <c r="Z28" i="6"/>
  <c r="X28" i="6"/>
  <c r="Z18" i="6"/>
  <c r="X18" i="6"/>
  <c r="AB18" i="6" s="1"/>
  <c r="O33" i="6"/>
  <c r="M33" i="6"/>
  <c r="J33" i="6"/>
  <c r="H33" i="6"/>
  <c r="O32" i="6"/>
  <c r="M32" i="6"/>
  <c r="J32" i="6"/>
  <c r="K32" i="6" s="1"/>
  <c r="H32" i="6"/>
  <c r="J31" i="6"/>
  <c r="H31" i="6"/>
  <c r="U30" i="6"/>
  <c r="Q30" i="6"/>
  <c r="J30" i="6"/>
  <c r="Z30" i="6" s="1"/>
  <c r="H30" i="6"/>
  <c r="G30" i="6" s="1"/>
  <c r="U28" i="6"/>
  <c r="Q28" i="6"/>
  <c r="P28" i="6"/>
  <c r="L28" i="6"/>
  <c r="M23" i="6"/>
  <c r="O23" i="6"/>
  <c r="O22" i="6"/>
  <c r="M22" i="6"/>
  <c r="H23" i="6"/>
  <c r="J23" i="6"/>
  <c r="H21" i="6"/>
  <c r="X20" i="6" s="1"/>
  <c r="J21" i="6"/>
  <c r="H20" i="6"/>
  <c r="J20" i="6"/>
  <c r="Q20" i="6"/>
  <c r="U20" i="6"/>
  <c r="P18" i="6"/>
  <c r="L18" i="6"/>
  <c r="B32" i="6"/>
  <c r="B30" i="6"/>
  <c r="B28" i="6"/>
  <c r="B20" i="6"/>
  <c r="B18" i="6"/>
  <c r="G17" i="6" s="1"/>
  <c r="N21" i="2"/>
  <c r="O10" i="2"/>
  <c r="X32" i="6" l="1"/>
  <c r="Z20" i="6"/>
  <c r="AB20" i="6" s="1"/>
  <c r="X30" i="6"/>
  <c r="AB30" i="6" s="1"/>
  <c r="AB28" i="6"/>
  <c r="Z32" i="6"/>
  <c r="G32" i="6"/>
  <c r="G20" i="6"/>
  <c r="AB32" i="6" l="1"/>
  <c r="Q27" i="6"/>
  <c r="L27" i="6"/>
  <c r="G27" i="6"/>
  <c r="Q17" i="6"/>
  <c r="L17" i="6"/>
  <c r="O21" i="2" l="1"/>
  <c r="O18" i="2"/>
  <c r="O15" i="2"/>
  <c r="O4" i="2"/>
  <c r="N10" i="2"/>
  <c r="N7" i="2"/>
  <c r="N4" i="2"/>
  <c r="N18" i="2"/>
  <c r="S21" i="2" s="1"/>
  <c r="N15" i="2"/>
  <c r="F21" i="2"/>
  <c r="I18" i="2"/>
  <c r="C18" i="2"/>
  <c r="F15" i="2"/>
  <c r="H14" i="2"/>
  <c r="E14" i="2"/>
  <c r="B14" i="2"/>
  <c r="S15" i="2" l="1"/>
  <c r="M18" i="2"/>
  <c r="S18" i="2"/>
  <c r="M21" i="2"/>
  <c r="K15" i="2"/>
  <c r="M15" i="2"/>
  <c r="K21" i="2"/>
  <c r="K18" i="2"/>
  <c r="P18" i="2" l="1"/>
  <c r="Q18" i="2" s="1"/>
  <c r="P21" i="2"/>
  <c r="Q21" i="2" s="1"/>
  <c r="P15" i="2"/>
  <c r="Q15" i="2" s="1"/>
  <c r="U18" i="2"/>
  <c r="U21" i="2"/>
  <c r="U15" i="2"/>
  <c r="F10" i="2"/>
  <c r="O7" i="2"/>
  <c r="I7" i="2"/>
  <c r="C7" i="2"/>
  <c r="F4" i="2"/>
  <c r="K4" i="2" s="1"/>
  <c r="H3" i="2"/>
  <c r="E3" i="2"/>
  <c r="B3" i="2"/>
  <c r="M7" i="2" l="1"/>
  <c r="S7" i="2"/>
  <c r="U7" i="2" s="1"/>
  <c r="S10" i="2"/>
  <c r="U10" i="2" s="1"/>
  <c r="S4" i="2"/>
  <c r="U4" i="2" s="1"/>
  <c r="M4" i="2"/>
  <c r="K10" i="2"/>
  <c r="M10" i="2"/>
  <c r="K7" i="2"/>
  <c r="P7" i="2" s="1"/>
  <c r="P10" i="2" l="1"/>
  <c r="Q10" i="2" s="1"/>
  <c r="P4" i="2"/>
  <c r="Q4" i="2" s="1"/>
  <c r="Q7" i="2"/>
  <c r="J22" i="6"/>
  <c r="Q18" i="6"/>
  <c r="H22" i="6"/>
  <c r="U18" i="6"/>
  <c r="K22" i="6" l="1"/>
  <c r="Z22" i="6"/>
  <c r="G22" i="6"/>
  <c r="X22" i="6"/>
  <c r="AB22" i="6" s="1"/>
</calcChain>
</file>

<file path=xl/sharedStrings.xml><?xml version="1.0" encoding="utf-8"?>
<sst xmlns="http://schemas.openxmlformats.org/spreadsheetml/2006/main" count="273" uniqueCount="176">
  <si>
    <t>（１）期日</t>
  </si>
  <si>
    <t>役員集合</t>
    <rPh sb="0" eb="2">
      <t>ヤクイン</t>
    </rPh>
    <rPh sb="2" eb="4">
      <t>シュウゴウ</t>
    </rPh>
    <phoneticPr fontId="3"/>
  </si>
  <si>
    <t>監督会議</t>
    <rPh sb="0" eb="2">
      <t>カントク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</si>
  <si>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</si>
  <si>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Ａコート</t>
    <phoneticPr fontId="3"/>
  </si>
  <si>
    <t>審判</t>
    <rPh sb="0" eb="2">
      <t>シンパン</t>
    </rPh>
    <phoneticPr fontId="3"/>
  </si>
  <si>
    <t>Bコート</t>
    <phoneticPr fontId="3"/>
  </si>
  <si>
    <t>①</t>
  </si>
  <si>
    <t>予選リーグ</t>
    <rPh sb="0" eb="2">
      <t>ヨセン</t>
    </rPh>
    <phoneticPr fontId="3"/>
  </si>
  <si>
    <t>-</t>
    <phoneticPr fontId="3"/>
  </si>
  <si>
    <t>②</t>
  </si>
  <si>
    <t>〃</t>
  </si>
  <si>
    <t>③</t>
    <phoneticPr fontId="3"/>
  </si>
  <si>
    <t>④</t>
    <phoneticPr fontId="3"/>
  </si>
  <si>
    <t>⑤</t>
    <phoneticPr fontId="3"/>
  </si>
  <si>
    <t>片付け</t>
  </si>
  <si>
    <t>全チームでフラッグ・本部・ゴール等を片付けます。</t>
    <rPh sb="0" eb="1">
      <t>ゼン</t>
    </rPh>
    <phoneticPr fontId="3"/>
  </si>
  <si>
    <t>※指導者以外の問い合わせは、ご遠慮願います。</t>
    <phoneticPr fontId="3"/>
  </si>
  <si>
    <t>開会式　次第</t>
    <rPh sb="0" eb="2">
      <t>カイカイ</t>
    </rPh>
    <rPh sb="2" eb="3">
      <t>シキ</t>
    </rPh>
    <rPh sb="4" eb="6">
      <t>シダイ</t>
    </rPh>
    <phoneticPr fontId="3"/>
  </si>
  <si>
    <t>１．初めの言葉</t>
    <rPh sb="2" eb="3">
      <t>ハジ</t>
    </rPh>
    <rPh sb="5" eb="7">
      <t>コトバ</t>
    </rPh>
    <phoneticPr fontId="3"/>
  </si>
  <si>
    <t>２．主催者あいさつ</t>
    <rPh sb="2" eb="5">
      <t>シュサイシャ</t>
    </rPh>
    <phoneticPr fontId="3"/>
  </si>
  <si>
    <t>３．選手宣誓</t>
    <rPh sb="2" eb="4">
      <t>センシュ</t>
    </rPh>
    <rPh sb="4" eb="6">
      <t>センセイ</t>
    </rPh>
    <phoneticPr fontId="3"/>
  </si>
  <si>
    <t>４．競技上の注意</t>
    <rPh sb="2" eb="4">
      <t>キョウギ</t>
    </rPh>
    <rPh sb="4" eb="5">
      <t>ジョウ</t>
    </rPh>
    <rPh sb="6" eb="8">
      <t>チュウイ</t>
    </rPh>
    <phoneticPr fontId="3"/>
  </si>
  <si>
    <t>５．終わりの言葉</t>
    <rPh sb="2" eb="3">
      <t>オ</t>
    </rPh>
    <rPh sb="6" eb="8">
      <t>コトバ</t>
    </rPh>
    <phoneticPr fontId="3"/>
  </si>
  <si>
    <t>閉会式　次第</t>
    <rPh sb="0" eb="3">
      <t>ヘイカイシキ</t>
    </rPh>
    <rPh sb="4" eb="6">
      <t>シダイ</t>
    </rPh>
    <phoneticPr fontId="3"/>
  </si>
  <si>
    <t>１，初めの言葉</t>
    <rPh sb="2" eb="3">
      <t>ハジ</t>
    </rPh>
    <rPh sb="5" eb="7">
      <t>コトバ</t>
    </rPh>
    <phoneticPr fontId="3"/>
  </si>
  <si>
    <t>２，成績発表</t>
    <rPh sb="2" eb="4">
      <t>セイセキ</t>
    </rPh>
    <rPh sb="4" eb="6">
      <t>ハッピョウ</t>
    </rPh>
    <phoneticPr fontId="3"/>
  </si>
  <si>
    <t>３，表彰</t>
    <rPh sb="2" eb="4">
      <t>ヒョウショウ</t>
    </rPh>
    <phoneticPr fontId="3"/>
  </si>
  <si>
    <t>４．講評</t>
    <rPh sb="2" eb="4">
      <t>コウヒョウ</t>
    </rPh>
    <phoneticPr fontId="3"/>
  </si>
  <si>
    <t>（３）日程</t>
    <phoneticPr fontId="2"/>
  </si>
  <si>
    <t>チーム名</t>
    <rPh sb="3" eb="4">
      <t>メイ</t>
    </rPh>
    <phoneticPr fontId="2"/>
  </si>
  <si>
    <t>勝</t>
  </si>
  <si>
    <t>敗</t>
  </si>
  <si>
    <t>位</t>
    <rPh sb="0" eb="1">
      <t>イ</t>
    </rPh>
    <phoneticPr fontId="2"/>
  </si>
  <si>
    <t>得
点</t>
    <phoneticPr fontId="2"/>
  </si>
  <si>
    <t>失
点</t>
    <phoneticPr fontId="2"/>
  </si>
  <si>
    <t>勝
点</t>
    <phoneticPr fontId="2"/>
  </si>
  <si>
    <t>勝点
順位</t>
    <phoneticPr fontId="2"/>
  </si>
  <si>
    <t>得失
点差</t>
    <phoneticPr fontId="2"/>
  </si>
  <si>
    <t>得失
順位</t>
    <phoneticPr fontId="2"/>
  </si>
  <si>
    <t>ﾄｰﾀﾙ
順位</t>
    <phoneticPr fontId="2"/>
  </si>
  <si>
    <t>ー</t>
    <phoneticPr fontId="2"/>
  </si>
  <si>
    <t>【星取表】</t>
    <rPh sb="1" eb="4">
      <t>ホシトリヒョウ</t>
    </rPh>
    <phoneticPr fontId="2"/>
  </si>
  <si>
    <t>（2）参加チーム(申し込み順）</t>
    <rPh sb="3" eb="5">
      <t>サンカ</t>
    </rPh>
    <rPh sb="9" eb="10">
      <t>モウ</t>
    </rPh>
    <rPh sb="11" eb="12">
      <t>コ</t>
    </rPh>
    <rPh sb="13" eb="14">
      <t>ジュン</t>
    </rPh>
    <phoneticPr fontId="2"/>
  </si>
  <si>
    <t>POMATO</t>
    <phoneticPr fontId="2"/>
  </si>
  <si>
    <t>A３位</t>
    <rPh sb="2" eb="3">
      <t>イ</t>
    </rPh>
    <phoneticPr fontId="2"/>
  </si>
  <si>
    <t>B３位</t>
    <rPh sb="2" eb="3">
      <t>イ</t>
    </rPh>
    <phoneticPr fontId="2"/>
  </si>
  <si>
    <t>A２位</t>
    <rPh sb="2" eb="3">
      <t>イ</t>
    </rPh>
    <phoneticPr fontId="2"/>
  </si>
  <si>
    <t>B１位</t>
    <rPh sb="2" eb="3">
      <t>イ</t>
    </rPh>
    <phoneticPr fontId="2"/>
  </si>
  <si>
    <t>A１位</t>
    <rPh sb="2" eb="3">
      <t>イ</t>
    </rPh>
    <phoneticPr fontId="2"/>
  </si>
  <si>
    <t>B２位</t>
    <rPh sb="2" eb="3">
      <t>イ</t>
    </rPh>
    <phoneticPr fontId="2"/>
  </si>
  <si>
    <t>代表決定戦</t>
    <rPh sb="0" eb="5">
      <t>ダイヒョウケッテイセン</t>
    </rPh>
    <phoneticPr fontId="2"/>
  </si>
  <si>
    <t>⑥</t>
    <phoneticPr fontId="3"/>
  </si>
  <si>
    <t>代表順位決定戦</t>
    <rPh sb="0" eb="2">
      <t>ダイヒョウ</t>
    </rPh>
    <rPh sb="2" eb="4">
      <t>ジュンイ</t>
    </rPh>
    <rPh sb="4" eb="7">
      <t>ケッテイセン</t>
    </rPh>
    <phoneticPr fontId="2"/>
  </si>
  <si>
    <t>相互</t>
    <rPh sb="0" eb="2">
      <t>ソウゴ</t>
    </rPh>
    <phoneticPr fontId="2"/>
  </si>
  <si>
    <t>本部</t>
    <rPh sb="0" eb="2">
      <t>ホンブ</t>
    </rPh>
    <phoneticPr fontId="2"/>
  </si>
  <si>
    <t>分</t>
    <rPh sb="0" eb="1">
      <t>ワ</t>
    </rPh>
    <phoneticPr fontId="2"/>
  </si>
  <si>
    <t>(10分ハーフ）</t>
    <rPh sb="3" eb="4">
      <t>フン</t>
    </rPh>
    <phoneticPr fontId="2"/>
  </si>
  <si>
    <t>会場図</t>
    <rPh sb="0" eb="2">
      <t>カイジョウ</t>
    </rPh>
    <rPh sb="2" eb="3">
      <t>ズ</t>
    </rPh>
    <phoneticPr fontId="2"/>
  </si>
  <si>
    <t>日時　：</t>
    <rPh sb="0" eb="2">
      <t>ニチジ</t>
    </rPh>
    <phoneticPr fontId="2"/>
  </si>
  <si>
    <t>会場　：</t>
    <rPh sb="0" eb="2">
      <t>カイジョウ</t>
    </rPh>
    <phoneticPr fontId="2"/>
  </si>
  <si>
    <t>Aﾊﾟｰﾄ</t>
    <phoneticPr fontId="2"/>
  </si>
  <si>
    <t>Bﾊﾟｰﾄ</t>
    <phoneticPr fontId="2"/>
  </si>
  <si>
    <t>◆Aパート</t>
    <phoneticPr fontId="2"/>
  </si>
  <si>
    <t>勝点</t>
    <rPh sb="0" eb="1">
      <t>カチ</t>
    </rPh>
    <rPh sb="1" eb="2">
      <t>テン</t>
    </rPh>
    <phoneticPr fontId="2"/>
  </si>
  <si>
    <t>得点</t>
    <rPh sb="0" eb="2">
      <t>トクテン</t>
    </rPh>
    <phoneticPr fontId="2"/>
  </si>
  <si>
    <t>失点</t>
    <rPh sb="0" eb="2">
      <t>シッテン</t>
    </rPh>
    <phoneticPr fontId="2"/>
  </si>
  <si>
    <t>差</t>
    <rPh sb="0" eb="1">
      <t>サ</t>
    </rPh>
    <phoneticPr fontId="2"/>
  </si>
  <si>
    <t>順位</t>
    <rPh sb="0" eb="2">
      <t>ジュンイ</t>
    </rPh>
    <phoneticPr fontId="2"/>
  </si>
  <si>
    <t>①</t>
    <phoneticPr fontId="2"/>
  </si>
  <si>
    <t>②</t>
    <phoneticPr fontId="2"/>
  </si>
  <si>
    <t>③</t>
    <phoneticPr fontId="2"/>
  </si>
  <si>
    <t>◆Bパート</t>
    <phoneticPr fontId="2"/>
  </si>
  <si>
    <t>④</t>
    <phoneticPr fontId="2"/>
  </si>
  <si>
    <t>⑤</t>
    <phoneticPr fontId="2"/>
  </si>
  <si>
    <t>⑥</t>
    <phoneticPr fontId="2"/>
  </si>
  <si>
    <t>代表</t>
    <rPh sb="0" eb="2">
      <t>ダイヒョウ</t>
    </rPh>
    <phoneticPr fontId="2"/>
  </si>
  <si>
    <t>第１代表</t>
    <rPh sb="0" eb="1">
      <t>ダイ</t>
    </rPh>
    <rPh sb="2" eb="4">
      <t>ダイヒョウ</t>
    </rPh>
    <phoneticPr fontId="2"/>
  </si>
  <si>
    <t>　◆代表決定戦</t>
    <rPh sb="2" eb="4">
      <t>ダイヒョウ</t>
    </rPh>
    <rPh sb="4" eb="7">
      <t>ケッテイセン</t>
    </rPh>
    <phoneticPr fontId="2"/>
  </si>
  <si>
    <t>　◆代表順位決定戦（１０分ハーフ）</t>
    <rPh sb="2" eb="4">
      <t>ダイヒョウ</t>
    </rPh>
    <rPh sb="4" eb="6">
      <t>ジュンイ</t>
    </rPh>
    <rPh sb="6" eb="9">
      <t>ケッテイセン</t>
    </rPh>
    <rPh sb="12" eb="13">
      <t>フン</t>
    </rPh>
    <phoneticPr fontId="2"/>
  </si>
  <si>
    <t>MC</t>
    <phoneticPr fontId="2"/>
  </si>
  <si>
    <t>RosaClaro</t>
    <phoneticPr fontId="2"/>
  </si>
  <si>
    <t>会場</t>
    <phoneticPr fontId="2"/>
  </si>
  <si>
    <t>D</t>
    <phoneticPr fontId="2"/>
  </si>
  <si>
    <t>C</t>
    <phoneticPr fontId="2"/>
  </si>
  <si>
    <t>E</t>
    <phoneticPr fontId="2"/>
  </si>
  <si>
    <t>B</t>
    <phoneticPr fontId="2"/>
  </si>
  <si>
    <t>F</t>
    <phoneticPr fontId="2"/>
  </si>
  <si>
    <t>A</t>
    <phoneticPr fontId="2"/>
  </si>
  <si>
    <t>カティオーラ</t>
    <phoneticPr fontId="2"/>
  </si>
  <si>
    <t>南大分</t>
    <phoneticPr fontId="2"/>
  </si>
  <si>
    <t>別府</t>
    <phoneticPr fontId="2"/>
  </si>
  <si>
    <t>SKK</t>
    <phoneticPr fontId="2"/>
  </si>
  <si>
    <t>（一社）大分県サッカー協会ジュニア委員長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20">
      <t>イインチョウ</t>
    </rPh>
    <phoneticPr fontId="3"/>
  </si>
  <si>
    <t>（一社）大分県サッカー協会ジュニア審判委員長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9">
      <t>シンパン</t>
    </rPh>
    <rPh sb="19" eb="21">
      <t>イイン</t>
    </rPh>
    <rPh sb="21" eb="22">
      <t>チョウ</t>
    </rPh>
    <phoneticPr fontId="3"/>
  </si>
  <si>
    <t>（一社）大分県サッカー協会ジュニア副委員長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7" eb="18">
      <t>フク</t>
    </rPh>
    <rPh sb="18" eb="20">
      <t>イイン</t>
    </rPh>
    <rPh sb="20" eb="21">
      <t>チョウ</t>
    </rPh>
    <phoneticPr fontId="3"/>
  </si>
  <si>
    <t>（一社）大分県サッカー協会県トレセン女子U12担当　</t>
    <rPh sb="1" eb="2">
      <t>１</t>
    </rPh>
    <rPh sb="2" eb="3">
      <t>シャ</t>
    </rPh>
    <rPh sb="4" eb="6">
      <t>オオイタ</t>
    </rPh>
    <rPh sb="6" eb="7">
      <t>ケン</t>
    </rPh>
    <rPh sb="11" eb="13">
      <t>キョウカイ</t>
    </rPh>
    <rPh sb="13" eb="14">
      <t>ケン</t>
    </rPh>
    <rPh sb="18" eb="20">
      <t>ジョシ</t>
    </rPh>
    <rPh sb="23" eb="25">
      <t>タントウ</t>
    </rPh>
    <phoneticPr fontId="3"/>
  </si>
  <si>
    <t>仲野</t>
    <rPh sb="0" eb="2">
      <t>ナカノ</t>
    </rPh>
    <phoneticPr fontId="2"/>
  </si>
  <si>
    <t>中原</t>
    <rPh sb="0" eb="2">
      <t>ナカハラ</t>
    </rPh>
    <phoneticPr fontId="2"/>
  </si>
  <si>
    <t>榊</t>
    <rPh sb="0" eb="1">
      <t>サカキ</t>
    </rPh>
    <phoneticPr fontId="2"/>
  </si>
  <si>
    <t>毛藤</t>
    <rPh sb="0" eb="2">
      <t>ケフジ</t>
    </rPh>
    <phoneticPr fontId="2"/>
  </si>
  <si>
    <t>フレンドリー</t>
    <phoneticPr fontId="2"/>
  </si>
  <si>
    <t>　◆フレンドリーマッチ</t>
    <phoneticPr fontId="2"/>
  </si>
  <si>
    <t>２０２３年９月２３日（金）</t>
    <rPh sb="4" eb="5">
      <t>ネン</t>
    </rPh>
    <rPh sb="11" eb="12">
      <t>キン</t>
    </rPh>
    <phoneticPr fontId="3"/>
  </si>
  <si>
    <t>JFAU-12　ガールズゲーム２０２３　九州
第１０回　　なでしこMIYAZAKIカップ 大分県予選　日程</t>
    <rPh sb="20" eb="22">
      <t>キュウシュウ</t>
    </rPh>
    <rPh sb="51" eb="53">
      <t>ニッテイ</t>
    </rPh>
    <phoneticPr fontId="3"/>
  </si>
  <si>
    <t>大分市西部スポーツ交流ひろば（人工芝）　Ａコート</t>
    <rPh sb="0" eb="3">
      <t>オオイタシ</t>
    </rPh>
    <rPh sb="3" eb="5">
      <t>セイブ</t>
    </rPh>
    <rPh sb="9" eb="11">
      <t>コウリュウ</t>
    </rPh>
    <rPh sb="15" eb="18">
      <t>ジンコウシバ</t>
    </rPh>
    <phoneticPr fontId="3"/>
  </si>
  <si>
    <t>大分市西部スポーツ交流ひろば（人工芝）　Ｂコート</t>
    <phoneticPr fontId="3"/>
  </si>
  <si>
    <t>JFAU-12　ガールズゲーム２０２３　九州
第１０回なでしこMIYAZAKIカップ　大分県予選組み合わせ</t>
    <rPh sb="20" eb="22">
      <t>キュウシュウ</t>
    </rPh>
    <rPh sb="23" eb="24">
      <t>ダイ</t>
    </rPh>
    <rPh sb="26" eb="27">
      <t>カイ</t>
    </rPh>
    <rPh sb="43" eb="45">
      <t>オオイタ</t>
    </rPh>
    <rPh sb="45" eb="46">
      <t>ケン</t>
    </rPh>
    <rPh sb="46" eb="48">
      <t>ヨセン</t>
    </rPh>
    <rPh sb="48" eb="49">
      <t>ク</t>
    </rPh>
    <rPh sb="50" eb="51">
      <t>ア</t>
    </rPh>
    <phoneticPr fontId="2"/>
  </si>
  <si>
    <t>２０２３.９.２３</t>
    <phoneticPr fontId="2"/>
  </si>
  <si>
    <t>大分市西部スポーツ交流広場</t>
    <rPh sb="0" eb="3">
      <t>オオイタシ</t>
    </rPh>
    <rPh sb="3" eb="5">
      <t>セイブ</t>
    </rPh>
    <rPh sb="9" eb="11">
      <t>コウリュウ</t>
    </rPh>
    <rPh sb="11" eb="13">
      <t>ヒロバ</t>
    </rPh>
    <phoneticPr fontId="2"/>
  </si>
  <si>
    <t>－</t>
    <phoneticPr fontId="2"/>
  </si>
  <si>
    <t>８：３０</t>
    <phoneticPr fontId="2"/>
  </si>
  <si>
    <t>９：００</t>
    <phoneticPr fontId="2"/>
  </si>
  <si>
    <t>９：３０</t>
    <phoneticPr fontId="2"/>
  </si>
  <si>
    <t>１０：１５</t>
    <phoneticPr fontId="2"/>
  </si>
  <si>
    <t>１１：１０</t>
    <phoneticPr fontId="2"/>
  </si>
  <si>
    <t>１２：０５</t>
    <phoneticPr fontId="2"/>
  </si>
  <si>
    <t>１３：４０</t>
    <phoneticPr fontId="2"/>
  </si>
  <si>
    <t>１４：２０</t>
    <phoneticPr fontId="2"/>
  </si>
  <si>
    <t>１５：１５</t>
    <phoneticPr fontId="2"/>
  </si>
  <si>
    <t>カティオーラPramo</t>
    <phoneticPr fontId="2"/>
  </si>
  <si>
    <t>別府ガールズサッカークラブ</t>
    <rPh sb="0" eb="2">
      <t>ベップ</t>
    </rPh>
    <phoneticPr fontId="2"/>
  </si>
  <si>
    <t>Team南大分</t>
    <rPh sb="4" eb="7">
      <t>ミナミオオイタ</t>
    </rPh>
    <phoneticPr fontId="2"/>
  </si>
  <si>
    <t>中津FC POMATO U-12</t>
    <rPh sb="0" eb="2">
      <t>ナカツ</t>
    </rPh>
    <phoneticPr fontId="2"/>
  </si>
  <si>
    <t>SKKガールズ</t>
    <phoneticPr fontId="2"/>
  </si>
  <si>
    <t>FC.RosaClaroU12</t>
    <phoneticPr fontId="2"/>
  </si>
  <si>
    <t xml:space="preserve"> FC.RosaClaroU12</t>
    <phoneticPr fontId="2"/>
  </si>
  <si>
    <t>Team南大分（前回優勝チーム）チーム主将</t>
    <rPh sb="4" eb="7">
      <t>ミナミオオイタ</t>
    </rPh>
    <rPh sb="8" eb="10">
      <t>ゼンカイ</t>
    </rPh>
    <rPh sb="10" eb="12">
      <t>ユウショウ</t>
    </rPh>
    <rPh sb="19" eb="21">
      <t>シュショウ</t>
    </rPh>
    <phoneticPr fontId="3"/>
  </si>
  <si>
    <t>進行：（一社）大分県サッカー協会ジュニア委員会女子担当</t>
    <rPh sb="0" eb="2">
      <t>シンコウ</t>
    </rPh>
    <phoneticPr fontId="2"/>
  </si>
  <si>
    <t>《問い合わせ》　（一社）大分県サッカー協会ジュニア委員会女子担当　田尻　貴志　０８０－３９４２−９４９８</t>
    <rPh sb="1" eb="2">
      <t>ト</t>
    </rPh>
    <rPh sb="3" eb="4">
      <t>ア</t>
    </rPh>
    <rPh sb="9" eb="11">
      <t>イッシャ</t>
    </rPh>
    <rPh sb="12" eb="15">
      <t>オオイタケン</t>
    </rPh>
    <rPh sb="19" eb="21">
      <t>キョウカイ</t>
    </rPh>
    <rPh sb="25" eb="28">
      <t>イインカイ</t>
    </rPh>
    <rPh sb="28" eb="32">
      <t>ジョシタントウ</t>
    </rPh>
    <rPh sb="33" eb="35">
      <t>タジリ</t>
    </rPh>
    <rPh sb="36" eb="38">
      <t>タカシ</t>
    </rPh>
    <phoneticPr fontId="2"/>
  </si>
  <si>
    <t>駐車場</t>
    <rPh sb="0" eb="3">
      <t>チュウシャジョウ</t>
    </rPh>
    <phoneticPr fontId="2"/>
  </si>
  <si>
    <t>≪注意事項≫</t>
    <rPh sb="1" eb="5">
      <t>チュウイジコウ</t>
    </rPh>
    <phoneticPr fontId="2"/>
  </si>
  <si>
    <t>駐車エリアとなります。</t>
    <phoneticPr fontId="2"/>
  </si>
  <si>
    <t>同エリア内の道路側はテントの設営場所とします。</t>
    <rPh sb="0" eb="1">
      <t>ドウ</t>
    </rPh>
    <rPh sb="6" eb="9">
      <t>ドウロガワ</t>
    </rPh>
    <rPh sb="14" eb="16">
      <t>セツエイ</t>
    </rPh>
    <rPh sb="16" eb="18">
      <t>バショ</t>
    </rPh>
    <phoneticPr fontId="2"/>
  </si>
  <si>
    <t>（別府ガールズ、SKKガールズ、中津FC POMATO）を優先</t>
    <rPh sb="1" eb="3">
      <t>ベップ</t>
    </rPh>
    <rPh sb="16" eb="18">
      <t>ナカツ</t>
    </rPh>
    <rPh sb="29" eb="31">
      <t>ユウセン</t>
    </rPh>
    <phoneticPr fontId="2"/>
  </si>
  <si>
    <t>とします。</t>
    <phoneticPr fontId="2"/>
  </si>
  <si>
    <t>※駐車証を車の見える位置に置いて下さい。</t>
    <rPh sb="1" eb="4">
      <t>チュウシャショウ</t>
    </rPh>
    <rPh sb="5" eb="6">
      <t>クルマ</t>
    </rPh>
    <rPh sb="7" eb="8">
      <t>ミ</t>
    </rPh>
    <rPh sb="10" eb="12">
      <t>イチ</t>
    </rPh>
    <rPh sb="13" eb="14">
      <t>オ</t>
    </rPh>
    <rPh sb="16" eb="17">
      <t>クダ</t>
    </rPh>
    <phoneticPr fontId="2"/>
  </si>
  <si>
    <t>※駐車場で起こった事故等につきましては、一切責任を負いません。</t>
    <rPh sb="1" eb="4">
      <t>チュウシャジョウ</t>
    </rPh>
    <rPh sb="5" eb="6">
      <t>オ</t>
    </rPh>
    <rPh sb="9" eb="12">
      <t>ジコトウ</t>
    </rPh>
    <rPh sb="20" eb="22">
      <t>イッサイ</t>
    </rPh>
    <rPh sb="22" eb="24">
      <t>セキニン</t>
    </rPh>
    <rPh sb="25" eb="26">
      <t>オ</t>
    </rPh>
    <phoneticPr fontId="2"/>
  </si>
  <si>
    <t>駐 車 証</t>
    <rPh sb="0" eb="1">
      <t>チュウ</t>
    </rPh>
    <rPh sb="2" eb="3">
      <t>クルマ</t>
    </rPh>
    <rPh sb="4" eb="5">
      <t>ショウ</t>
    </rPh>
    <phoneticPr fontId="23"/>
  </si>
  <si>
    <t>第10回なでしこMIYAZAKIカップ</t>
    <rPh sb="0" eb="1">
      <t>ダイ</t>
    </rPh>
    <rPh sb="3" eb="4">
      <t>カイ</t>
    </rPh>
    <phoneticPr fontId="23"/>
  </si>
  <si>
    <r>
      <t>※各チーム指導者、荷物車、配送車は</t>
    </r>
    <r>
      <rPr>
        <b/>
        <sz val="12"/>
        <rFont val="ＭＳ Ｐゴシック"/>
        <family val="3"/>
        <charset val="128"/>
      </rPr>
      <t>１０台以内</t>
    </r>
    <r>
      <rPr>
        <sz val="12"/>
        <rFont val="ＭＳ Ｐゴシック"/>
        <family val="3"/>
        <charset val="128"/>
      </rPr>
      <t>でお願いします。</t>
    </r>
    <rPh sb="1" eb="2">
      <t>カク</t>
    </rPh>
    <rPh sb="5" eb="8">
      <t>シドウシャ</t>
    </rPh>
    <rPh sb="9" eb="12">
      <t>ニモツシャ</t>
    </rPh>
    <rPh sb="13" eb="16">
      <t>ハイソウシャ</t>
    </rPh>
    <rPh sb="19" eb="20">
      <t>ダイ</t>
    </rPh>
    <rPh sb="20" eb="22">
      <t>イナイ</t>
    </rPh>
    <rPh sb="24" eb="25">
      <t>ネガ</t>
    </rPh>
    <phoneticPr fontId="2"/>
  </si>
  <si>
    <t>　当日は下のグランドで少年のリーグ戦が行われます。</t>
    <rPh sb="1" eb="3">
      <t>トウジツ</t>
    </rPh>
    <rPh sb="4" eb="5">
      <t>シタ</t>
    </rPh>
    <rPh sb="11" eb="13">
      <t>ショウネン</t>
    </rPh>
    <rPh sb="17" eb="18">
      <t>セン</t>
    </rPh>
    <rPh sb="19" eb="20">
      <t>オコナ</t>
    </rPh>
    <phoneticPr fontId="2"/>
  </si>
  <si>
    <r>
      <t>黄色のエリアは『</t>
    </r>
    <r>
      <rPr>
        <b/>
        <sz val="12"/>
        <rFont val="ＭＳ Ｐゴシック"/>
        <family val="3"/>
        <charset val="128"/>
      </rPr>
      <t>役員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審判員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指導者</t>
    </r>
    <r>
      <rPr>
        <sz val="12"/>
        <rFont val="ＭＳ Ｐゴシック"/>
        <family val="3"/>
        <charset val="128"/>
      </rPr>
      <t>』</t>
    </r>
    <r>
      <rPr>
        <b/>
        <sz val="12"/>
        <rFont val="ＭＳ Ｐゴシック"/>
        <family val="3"/>
        <charset val="128"/>
      </rPr>
      <t>専用</t>
    </r>
    <r>
      <rPr>
        <sz val="12"/>
        <rFont val="ＭＳ Ｐゴシック"/>
        <family val="3"/>
        <charset val="128"/>
      </rPr>
      <t>の</t>
    </r>
    <rPh sb="0" eb="2">
      <t>キイロ</t>
    </rPh>
    <rPh sb="8" eb="10">
      <t>ヤクイン</t>
    </rPh>
    <rPh sb="13" eb="16">
      <t>シンパンイン</t>
    </rPh>
    <rPh sb="19" eb="22">
      <t>シドウシャ</t>
    </rPh>
    <rPh sb="23" eb="25">
      <t>センヨウ</t>
    </rPh>
    <phoneticPr fontId="2"/>
  </si>
  <si>
    <r>
      <t>赤色のエリアは、『</t>
    </r>
    <r>
      <rPr>
        <b/>
        <sz val="12"/>
        <rFont val="ＭＳ Ｐゴシック"/>
        <family val="3"/>
        <charset val="128"/>
      </rPr>
      <t>荷物車</t>
    </r>
    <r>
      <rPr>
        <sz val="12"/>
        <rFont val="ＭＳ Ｐゴシック"/>
        <family val="3"/>
        <charset val="128"/>
      </rPr>
      <t>』、『</t>
    </r>
    <r>
      <rPr>
        <b/>
        <sz val="12"/>
        <rFont val="ＭＳ Ｐゴシック"/>
        <family val="3"/>
        <charset val="128"/>
      </rPr>
      <t>配送車</t>
    </r>
    <r>
      <rPr>
        <sz val="12"/>
        <rFont val="ＭＳ Ｐゴシック"/>
        <family val="3"/>
        <charset val="128"/>
      </rPr>
      <t>』を駐車して下さい。</t>
    </r>
    <rPh sb="0" eb="2">
      <t>アカイロ</t>
    </rPh>
    <rPh sb="9" eb="12">
      <t>ニモツシャ</t>
    </rPh>
    <rPh sb="15" eb="18">
      <t>ハイソウシャ</t>
    </rPh>
    <rPh sb="20" eb="22">
      <t>チュウシャ</t>
    </rPh>
    <rPh sb="24" eb="25">
      <t>クダ</t>
    </rPh>
    <phoneticPr fontId="2"/>
  </si>
  <si>
    <r>
      <t>人工芝グランド南側のスタンドは、</t>
    </r>
    <r>
      <rPr>
        <sz val="12"/>
        <color rgb="FFFF0000"/>
        <rFont val="ＭＳ Ｐゴシック"/>
        <family val="3"/>
        <charset val="128"/>
      </rPr>
      <t>大分市街のチーム</t>
    </r>
    <rPh sb="0" eb="3">
      <t>ジンコウシバ</t>
    </rPh>
    <rPh sb="7" eb="9">
      <t>ミナミガワ</t>
    </rPh>
    <rPh sb="16" eb="18">
      <t>オオイタ</t>
    </rPh>
    <rPh sb="18" eb="20">
      <t>シガイ</t>
    </rPh>
    <phoneticPr fontId="2"/>
  </si>
  <si>
    <t>7 - 0</t>
    <phoneticPr fontId="3"/>
  </si>
  <si>
    <t>4 - 0</t>
    <phoneticPr fontId="3"/>
  </si>
  <si>
    <t>0 - 0</t>
    <phoneticPr fontId="3"/>
  </si>
  <si>
    <t>3 - 0</t>
    <phoneticPr fontId="3"/>
  </si>
  <si>
    <t>0 - 4</t>
    <phoneticPr fontId="3"/>
  </si>
  <si>
    <t>0 - 2</t>
    <phoneticPr fontId="3"/>
  </si>
  <si>
    <t>3 PK 1</t>
    <phoneticPr fontId="2"/>
  </si>
  <si>
    <t>1 PK 3</t>
    <phoneticPr fontId="2"/>
  </si>
  <si>
    <t>順位決定
PK</t>
    <rPh sb="0" eb="2">
      <t>ジュンイ</t>
    </rPh>
    <rPh sb="2" eb="4">
      <t>ケッテイ</t>
    </rPh>
    <phoneticPr fontId="2"/>
  </si>
  <si>
    <t>カティオーラPramo</t>
  </si>
  <si>
    <t>SKKガールズ</t>
  </si>
  <si>
    <t>別府ガールズサッカークラブ</t>
  </si>
  <si>
    <t>Team南大分</t>
  </si>
  <si>
    <t xml:space="preserve"> FC.RosaClaroU12</t>
  </si>
  <si>
    <t>中津FC POMATO U-12</t>
  </si>
  <si>
    <t>別府ガールズ
サッカークラブ</t>
    <phoneticPr fontId="2"/>
  </si>
  <si>
    <t xml:space="preserve"> FC.RosaClaro
U12</t>
    <phoneticPr fontId="2"/>
  </si>
  <si>
    <t>中津FC POMATO
 U-12</t>
    <phoneticPr fontId="2"/>
  </si>
  <si>
    <t>カティオーラ
Pramo</t>
    <phoneticPr fontId="2"/>
  </si>
  <si>
    <t>1 - 1</t>
    <phoneticPr fontId="3"/>
  </si>
  <si>
    <t>5 延長 2</t>
    <rPh sb="2" eb="4">
      <t>エンチョウ</t>
    </rPh>
    <phoneticPr fontId="3"/>
  </si>
  <si>
    <t>SKKガールズ</t>
    <phoneticPr fontId="2"/>
  </si>
  <si>
    <t>カティオーラPramo
SKKガールズ</t>
    <phoneticPr fontId="2"/>
  </si>
  <si>
    <t>0 前半 2
2 後半 0
2 延前 0
1 延後 0</t>
    <rPh sb="2" eb="4">
      <t>ゼンハン</t>
    </rPh>
    <rPh sb="9" eb="11">
      <t>コウハン</t>
    </rPh>
    <rPh sb="16" eb="17">
      <t>ノブ</t>
    </rPh>
    <rPh sb="17" eb="18">
      <t>ゼン</t>
    </rPh>
    <rPh sb="23" eb="24">
      <t>ノブ</t>
    </rPh>
    <rPh sb="24" eb="25">
      <t>ゴ</t>
    </rPh>
    <phoneticPr fontId="2"/>
  </si>
  <si>
    <t>0 前半 1</t>
    <rPh sb="2" eb="4">
      <t>ゼンハン</t>
    </rPh>
    <phoneticPr fontId="2"/>
  </si>
  <si>
    <t>0 後半 1</t>
    <rPh sb="2" eb="4">
      <t>コウハン</t>
    </rPh>
    <phoneticPr fontId="2"/>
  </si>
  <si>
    <t>0 前半 0</t>
    <rPh sb="2" eb="4">
      <t>ゼンハン</t>
    </rPh>
    <phoneticPr fontId="2"/>
  </si>
  <si>
    <t>0 後半 0</t>
    <rPh sb="2" eb="4">
      <t>コウハン</t>
    </rPh>
    <phoneticPr fontId="2"/>
  </si>
  <si>
    <t>1 後半 0</t>
    <rPh sb="2" eb="4">
      <t>コウハン</t>
    </rPh>
    <phoneticPr fontId="2"/>
  </si>
  <si>
    <t>6 ＰＫ 5</t>
    <phoneticPr fontId="2"/>
  </si>
  <si>
    <t>0 - 0
6PK5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</si>
</sst>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4"/>
      <color theme="1"/>
      <name val="HG丸ｺﾞｼｯｸM-PRO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100"/>
      <color theme="4" tint="-0.499984740745262"/>
      <name val="HG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120"/>
      <color theme="1"/>
      <name val="HGP創英角ｺﾞｼｯｸUB"/>
      <family val="3"/>
      <charset val="128"/>
    </font>
    <font>
      <sz val="120"/>
      <color theme="1"/>
      <name val="ＭＳ Ｐゴシック"/>
      <family val="2"/>
      <scheme val="minor"/>
    </font>
    <font>
      <sz val="48"/>
      <color theme="1"/>
      <name val="UD デジタル 教科書体 NK-B"/>
      <family val="1"/>
      <charset val="128"/>
    </font>
    <font>
      <sz val="12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8" fillId="0" borderId="0"/>
    <xf numFmtId="0" fontId="7" fillId="0" borderId="0">
      <alignment vertical="center"/>
    </xf>
  </cellStyleXfs>
  <cellXfs count="19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/>
    </xf>
    <xf numFmtId="0" fontId="6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/>
    <xf numFmtId="0" fontId="13" fillId="0" borderId="4" xfId="0" applyFont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4" fillId="0" borderId="0" xfId="0" applyFont="1"/>
    <xf numFmtId="0" fontId="15" fillId="0" borderId="0" xfId="0" applyFont="1"/>
    <xf numFmtId="0" fontId="16" fillId="0" borderId="5" xfId="1" applyFont="1" applyBorder="1" applyAlignment="1">
      <alignment horizontal="center" vertical="center" shrinkToFit="1"/>
    </xf>
    <xf numFmtId="0" fontId="17" fillId="0" borderId="19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6" xfId="1" applyFont="1" applyBorder="1" applyAlignment="1">
      <alignment horizontal="center" vertical="center" wrapText="1" shrinkToFit="1"/>
    </xf>
    <xf numFmtId="0" fontId="17" fillId="3" borderId="20" xfId="1" applyFont="1" applyFill="1" applyBorder="1" applyAlignment="1">
      <alignment horizontal="center" vertical="center" shrinkToFit="1"/>
    </xf>
    <xf numFmtId="0" fontId="17" fillId="3" borderId="21" xfId="1" applyFont="1" applyFill="1" applyBorder="1" applyAlignment="1">
      <alignment horizontal="center" vertical="center" shrinkToFit="1"/>
    </xf>
    <xf numFmtId="0" fontId="17" fillId="3" borderId="22" xfId="1" applyFont="1" applyFill="1" applyBorder="1" applyAlignment="1">
      <alignment horizontal="center" vertical="center" shrinkToFit="1"/>
    </xf>
    <xf numFmtId="0" fontId="17" fillId="2" borderId="21" xfId="1" applyFont="1" applyFill="1" applyBorder="1" applyAlignment="1">
      <alignment horizontal="center" vertical="center" shrinkToFit="1"/>
    </xf>
    <xf numFmtId="0" fontId="17" fillId="2" borderId="30" xfId="1" applyFont="1" applyFill="1" applyBorder="1" applyAlignment="1">
      <alignment horizontal="center" vertical="center" shrinkToFit="1"/>
    </xf>
    <xf numFmtId="0" fontId="17" fillId="2" borderId="22" xfId="1" applyFont="1" applyFill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3" borderId="24" xfId="1" applyFont="1" applyFill="1" applyBorder="1" applyAlignment="1">
      <alignment horizontal="center" vertical="center" shrinkToFit="1"/>
    </xf>
    <xf numFmtId="0" fontId="17" fillId="3" borderId="0" xfId="1" applyFont="1" applyFill="1" applyAlignment="1">
      <alignment horizontal="center" vertical="center" shrinkToFit="1"/>
    </xf>
    <xf numFmtId="0" fontId="17" fillId="3" borderId="11" xfId="1" applyFont="1" applyFill="1" applyBorder="1" applyAlignment="1">
      <alignment horizontal="center" vertical="center" shrinkToFit="1"/>
    </xf>
    <xf numFmtId="0" fontId="17" fillId="2" borderId="0" xfId="1" applyFont="1" applyFill="1" applyAlignment="1">
      <alignment horizontal="center" vertical="center" shrinkToFit="1"/>
    </xf>
    <xf numFmtId="0" fontId="17" fillId="2" borderId="10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7" fillId="3" borderId="23" xfId="1" applyFont="1" applyFill="1" applyBorder="1" applyAlignment="1">
      <alignment horizontal="center" vertical="center" shrinkToFit="1"/>
    </xf>
    <xf numFmtId="0" fontId="19" fillId="3" borderId="14" xfId="1" applyFont="1" applyFill="1" applyBorder="1" applyAlignment="1">
      <alignment horizontal="center" vertical="center" shrinkToFit="1"/>
    </xf>
    <xf numFmtId="0" fontId="17" fillId="3" borderId="9" xfId="1" applyFont="1" applyFill="1" applyBorder="1" applyAlignment="1">
      <alignment horizontal="center" vertical="center" shrinkToFit="1"/>
    </xf>
    <xf numFmtId="0" fontId="17" fillId="2" borderId="14" xfId="1" applyFont="1" applyFill="1" applyBorder="1" applyAlignment="1">
      <alignment horizontal="center" vertical="center" shrinkToFit="1"/>
    </xf>
    <xf numFmtId="0" fontId="19" fillId="2" borderId="14" xfId="1" applyFont="1" applyFill="1" applyBorder="1" applyAlignment="1">
      <alignment horizontal="center" vertical="center" shrinkToFit="1"/>
    </xf>
    <xf numFmtId="0" fontId="17" fillId="2" borderId="8" xfId="1" applyFont="1" applyFill="1" applyBorder="1" applyAlignment="1">
      <alignment horizontal="center" vertical="center" shrinkToFit="1"/>
    </xf>
    <xf numFmtId="0" fontId="17" fillId="2" borderId="24" xfId="1" applyFont="1" applyFill="1" applyBorder="1" applyAlignment="1">
      <alignment horizontal="center" vertical="center" shrinkToFit="1"/>
    </xf>
    <xf numFmtId="0" fontId="17" fillId="2" borderId="23" xfId="1" applyFont="1" applyFill="1" applyBorder="1" applyAlignment="1">
      <alignment horizontal="center" vertical="center" shrinkToFit="1"/>
    </xf>
    <xf numFmtId="0" fontId="17" fillId="3" borderId="14" xfId="1" applyFont="1" applyFill="1" applyBorder="1" applyAlignment="1">
      <alignment horizontal="center" vertical="center" shrinkToFit="1"/>
    </xf>
    <xf numFmtId="0" fontId="17" fillId="3" borderId="10" xfId="1" applyFont="1" applyFill="1" applyBorder="1" applyAlignment="1">
      <alignment horizontal="center" vertical="center" shrinkToFit="1"/>
    </xf>
    <xf numFmtId="0" fontId="17" fillId="3" borderId="8" xfId="1" applyFont="1" applyFill="1" applyBorder="1" applyAlignment="1">
      <alignment horizontal="center" vertical="center" shrinkToFit="1"/>
    </xf>
    <xf numFmtId="0" fontId="17" fillId="0" borderId="31" xfId="2" applyFont="1" applyBorder="1" applyAlignment="1">
      <alignment horizontal="center" vertical="center" shrinkToFit="1"/>
    </xf>
    <xf numFmtId="0" fontId="17" fillId="2" borderId="31" xfId="1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center" vertical="center" shrinkToFit="1"/>
    </xf>
    <xf numFmtId="0" fontId="19" fillId="2" borderId="31" xfId="1" applyFont="1" applyFill="1" applyBorder="1" applyAlignment="1">
      <alignment horizontal="right" vertical="center" shrinkToFit="1"/>
    </xf>
    <xf numFmtId="0" fontId="17" fillId="0" borderId="31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center" vertical="center" shrinkToFit="1"/>
    </xf>
    <xf numFmtId="0" fontId="19" fillId="0" borderId="31" xfId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21" fillId="0" borderId="0" xfId="0" applyFont="1"/>
    <xf numFmtId="0" fontId="3" fillId="0" borderId="0" xfId="0" applyFont="1"/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10" fillId="0" borderId="1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17" fillId="0" borderId="25" xfId="1" applyFont="1" applyBorder="1" applyAlignment="1">
      <alignment horizontal="left" vertical="center" shrinkToFit="1"/>
    </xf>
    <xf numFmtId="0" fontId="17" fillId="0" borderId="29" xfId="1" applyFont="1" applyBorder="1" applyAlignment="1">
      <alignment horizontal="left" vertical="center" shrinkToFit="1"/>
    </xf>
    <xf numFmtId="0" fontId="17" fillId="0" borderId="12" xfId="1" applyFont="1" applyBorder="1" applyAlignment="1">
      <alignment horizontal="left" vertical="center" shrinkToFit="1"/>
    </xf>
    <xf numFmtId="0" fontId="19" fillId="0" borderId="1" xfId="1" applyFont="1" applyBorder="1" applyAlignment="1" applyProtection="1">
      <alignment horizontal="center" vertical="center" shrinkToFit="1"/>
      <protection locked="0"/>
    </xf>
    <xf numFmtId="0" fontId="19" fillId="0" borderId="15" xfId="1" applyFont="1" applyBorder="1" applyAlignment="1" applyProtection="1">
      <alignment horizontal="center" vertical="center" shrinkToFit="1"/>
      <protection locked="0"/>
    </xf>
    <xf numFmtId="0" fontId="17" fillId="0" borderId="18" xfId="2" applyFont="1" applyBorder="1" applyAlignment="1">
      <alignment horizontal="center" vertical="center" shrinkToFit="1"/>
    </xf>
    <xf numFmtId="0" fontId="17" fillId="2" borderId="4" xfId="1" applyFont="1" applyFill="1" applyBorder="1" applyAlignment="1">
      <alignment horizontal="center" vertical="center" shrinkToFit="1"/>
    </xf>
    <xf numFmtId="0" fontId="17" fillId="2" borderId="25" xfId="1" applyFont="1" applyFill="1" applyBorder="1" applyAlignment="1">
      <alignment horizontal="center" vertical="center" shrinkToFit="1"/>
    </xf>
    <xf numFmtId="0" fontId="17" fillId="2" borderId="29" xfId="1" applyFont="1" applyFill="1" applyBorder="1" applyAlignment="1">
      <alignment horizontal="center" vertical="center" shrinkToFit="1"/>
    </xf>
    <xf numFmtId="0" fontId="17" fillId="2" borderId="12" xfId="1" applyFont="1" applyFill="1" applyBorder="1" applyAlignment="1">
      <alignment horizontal="center" vertical="center" shrinkToFit="1"/>
    </xf>
    <xf numFmtId="0" fontId="17" fillId="2" borderId="1" xfId="1" applyFont="1" applyFill="1" applyBorder="1" applyAlignment="1">
      <alignment horizontal="center" vertical="center" shrinkToFit="1"/>
    </xf>
    <xf numFmtId="0" fontId="19" fillId="2" borderId="1" xfId="1" applyFont="1" applyFill="1" applyBorder="1" applyAlignment="1">
      <alignment horizontal="right" vertical="center" shrinkToFit="1"/>
    </xf>
    <xf numFmtId="0" fontId="17" fillId="0" borderId="1" xfId="1" applyFont="1" applyBorder="1" applyAlignment="1">
      <alignment horizontal="left" vertical="center" shrinkToFit="1"/>
    </xf>
    <xf numFmtId="0" fontId="17" fillId="0" borderId="1" xfId="1" applyFont="1" applyBorder="1" applyAlignment="1">
      <alignment horizontal="center" vertical="center" shrinkToFit="1"/>
    </xf>
    <xf numFmtId="0" fontId="19" fillId="2" borderId="12" xfId="1" applyFont="1" applyFill="1" applyBorder="1" applyAlignment="1">
      <alignment horizontal="right" vertical="center" shrinkToFit="1"/>
    </xf>
    <xf numFmtId="0" fontId="17" fillId="0" borderId="26" xfId="2" applyFont="1" applyBorder="1" applyAlignment="1">
      <alignment horizontal="center" vertical="center" shrinkToFit="1"/>
    </xf>
    <xf numFmtId="0" fontId="17" fillId="0" borderId="28" xfId="2" applyFont="1" applyBorder="1" applyAlignment="1">
      <alignment horizontal="center" vertical="center" shrinkToFit="1"/>
    </xf>
    <xf numFmtId="0" fontId="17" fillId="0" borderId="27" xfId="2" applyFont="1" applyBorder="1" applyAlignment="1">
      <alignment horizontal="center" vertical="center" shrinkToFit="1"/>
    </xf>
    <xf numFmtId="0" fontId="19" fillId="0" borderId="12" xfId="1" applyFont="1" applyBorder="1" applyAlignment="1" applyProtection="1">
      <alignment horizontal="center" vertical="center" shrinkToFit="1"/>
      <protection locked="0"/>
    </xf>
    <xf numFmtId="0" fontId="19" fillId="0" borderId="13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 applyProtection="1">
      <alignment horizontal="center" vertical="center" shrinkToFit="1"/>
      <protection locked="0"/>
    </xf>
    <xf numFmtId="0" fontId="17" fillId="0" borderId="6" xfId="1" applyFont="1" applyBorder="1" applyAlignment="1">
      <alignment horizontal="center" vertical="center" wrapText="1" shrinkToFit="1"/>
    </xf>
    <xf numFmtId="0" fontId="17" fillId="0" borderId="6" xfId="1" applyFont="1" applyBorder="1" applyAlignment="1">
      <alignment horizontal="center" vertical="center" shrinkToFit="1"/>
    </xf>
    <xf numFmtId="0" fontId="17" fillId="0" borderId="12" xfId="1" applyFont="1" applyBorder="1" applyAlignment="1">
      <alignment horizontal="center" vertical="center" shrinkToFit="1"/>
    </xf>
    <xf numFmtId="0" fontId="17" fillId="0" borderId="17" xfId="2" applyFont="1" applyBorder="1" applyAlignment="1">
      <alignment horizontal="center" vertical="center" shrinkToFit="1"/>
    </xf>
    <xf numFmtId="0" fontId="17" fillId="2" borderId="9" xfId="1" applyFont="1" applyFill="1" applyBorder="1" applyAlignment="1">
      <alignment horizontal="center" vertical="center" shrinkToFit="1"/>
    </xf>
    <xf numFmtId="0" fontId="17" fillId="2" borderId="32" xfId="1" applyFont="1" applyFill="1" applyBorder="1" applyAlignment="1">
      <alignment horizontal="center" vertical="center" shrinkToFit="1"/>
    </xf>
    <xf numFmtId="0" fontId="17" fillId="2" borderId="16" xfId="1" applyFont="1" applyFill="1" applyBorder="1" applyAlignment="1">
      <alignment horizontal="center" vertical="center" shrinkToFit="1"/>
    </xf>
    <xf numFmtId="0" fontId="17" fillId="2" borderId="11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wrapText="1" shrinkToFit="1"/>
    </xf>
    <xf numFmtId="0" fontId="18" fillId="0" borderId="7" xfId="1" applyFont="1" applyBorder="1" applyAlignment="1">
      <alignment horizontal="center" vertical="center" shrinkToFit="1"/>
    </xf>
    <xf numFmtId="0" fontId="17" fillId="0" borderId="19" xfId="1" applyFont="1" applyBorder="1" applyAlignment="1" applyProtection="1">
      <alignment horizontal="center" vertical="center" shrinkToFit="1"/>
      <protection locked="0"/>
    </xf>
    <xf numFmtId="0" fontId="19" fillId="2" borderId="25" xfId="1" applyFont="1" applyFill="1" applyBorder="1" applyAlignment="1">
      <alignment horizontal="right" vertical="center" shrinkToFit="1"/>
    </xf>
    <xf numFmtId="0" fontId="19" fillId="2" borderId="29" xfId="1" applyFont="1" applyFill="1" applyBorder="1" applyAlignment="1">
      <alignment horizontal="right" vertical="center" shrinkToFit="1"/>
    </xf>
    <xf numFmtId="0" fontId="22" fillId="0" borderId="0" xfId="0" applyFont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center" vertical="center" shrinkToFit="1"/>
    </xf>
    <xf numFmtId="0" fontId="24" fillId="0" borderId="41" xfId="0" applyFont="1" applyBorder="1" applyAlignment="1">
      <alignment horizontal="center" vertical="center" shrinkToFit="1"/>
    </xf>
    <xf numFmtId="0" fontId="25" fillId="0" borderId="20" xfId="0" applyFont="1" applyBorder="1" applyAlignment="1">
      <alignment horizontal="center" vertical="center" shrinkToFit="1"/>
    </xf>
    <xf numFmtId="0" fontId="26" fillId="0" borderId="21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26" fillId="0" borderId="0" xfId="0" applyFont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26" fillId="0" borderId="40" xfId="0" applyFont="1" applyBorder="1" applyAlignment="1">
      <alignment horizontal="center" vertical="center" shrinkToFit="1"/>
    </xf>
    <xf numFmtId="0" fontId="26" fillId="0" borderId="41" xfId="0" applyFont="1" applyBorder="1" applyAlignment="1">
      <alignment horizontal="center" vertical="center" shrinkToFit="1"/>
    </xf>
    <xf numFmtId="0" fontId="26" fillId="0" borderId="42" xfId="0" applyFont="1" applyBorder="1" applyAlignment="1">
      <alignment horizontal="center" vertical="center" shrinkToFit="1"/>
    </xf>
    <xf numFmtId="0" fontId="4" fillId="0" borderId="1" xfId="0" quotePrefix="1" applyFont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3" xfId="0" quotePrefix="1" applyBorder="1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vertical="center" wrapText="1"/>
    </xf>
    <xf numFmtId="0" fontId="31" fillId="0" borderId="3" xfId="0" applyFont="1" applyBorder="1" applyAlignment="1">
      <alignment vertical="center"/>
    </xf>
    <xf numFmtId="0" fontId="31" fillId="0" borderId="4" xfId="0" applyFont="1" applyBorder="1" applyAlignment="1">
      <alignment vertical="center"/>
    </xf>
    <xf numFmtId="0" fontId="0" fillId="0" borderId="33" xfId="0" quotePrefix="1" applyFill="1" applyBorder="1" applyAlignment="1">
      <alignment horizontal="center" vertical="center" shrinkToFit="1"/>
    </xf>
    <xf numFmtId="0" fontId="0" fillId="0" borderId="33" xfId="0" applyFill="1" applyBorder="1" applyAlignment="1">
      <alignment horizontal="center" vertical="center" shrinkToFit="1"/>
    </xf>
    <xf numFmtId="0" fontId="0" fillId="0" borderId="0" xfId="0" quotePrefix="1" applyFill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30" fillId="0" borderId="1" xfId="0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_２０００年度春ﾘｰｸﾞ成績表" xfId="1" xr:uid="{00000000-0005-0000-0000-000001000000}"/>
    <cellStyle name="標準_予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https://publicdomainq.net/soccer-ball-sports-0000075/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7</xdr:row>
      <xdr:rowOff>0</xdr:rowOff>
    </xdr:from>
    <xdr:to>
      <xdr:col>11</xdr:col>
      <xdr:colOff>190500</xdr:colOff>
      <xdr:row>12</xdr:row>
      <xdr:rowOff>123825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981075" y="1714500"/>
          <a:ext cx="1828800" cy="981075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28575</xdr:colOff>
      <xdr:row>7</xdr:row>
      <xdr:rowOff>0</xdr:rowOff>
    </xdr:from>
    <xdr:to>
      <xdr:col>28</xdr:col>
      <xdr:colOff>190500</xdr:colOff>
      <xdr:row>12</xdr:row>
      <xdr:rowOff>123825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4591050" y="1257300"/>
          <a:ext cx="1695450" cy="933450"/>
        </a:xfrm>
        <a:prstGeom prst="triangle">
          <a:avLst>
            <a:gd name="adj" fmla="val 50000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41275</xdr:rowOff>
    </xdr:from>
    <xdr:to>
      <xdr:col>15</xdr:col>
      <xdr:colOff>0</xdr:colOff>
      <xdr:row>28</xdr:row>
      <xdr:rowOff>142875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 bwMode="auto">
        <a:xfrm>
          <a:off x="2628900" y="54514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41275</xdr:rowOff>
    </xdr:from>
    <xdr:to>
      <xdr:col>20</xdr:col>
      <xdr:colOff>0</xdr:colOff>
      <xdr:row>28</xdr:row>
      <xdr:rowOff>142875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 bwMode="auto">
        <a:xfrm>
          <a:off x="3724275" y="54514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41275</xdr:rowOff>
    </xdr:from>
    <xdr:to>
      <xdr:col>10</xdr:col>
      <xdr:colOff>0</xdr:colOff>
      <xdr:row>30</xdr:row>
      <xdr:rowOff>142875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1533525" y="578802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41275</xdr:rowOff>
    </xdr:from>
    <xdr:to>
      <xdr:col>20</xdr:col>
      <xdr:colOff>0</xdr:colOff>
      <xdr:row>30</xdr:row>
      <xdr:rowOff>142875</xdr:rowOff>
    </xdr:to>
    <xdr:sp macro="" textlink="">
      <xdr:nvSpPr>
        <xdr:cNvPr id="7" name="Auto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3724275" y="578802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41275</xdr:rowOff>
    </xdr:from>
    <xdr:to>
      <xdr:col>10</xdr:col>
      <xdr:colOff>0</xdr:colOff>
      <xdr:row>32</xdr:row>
      <xdr:rowOff>142875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1533525" y="61245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31</xdr:row>
      <xdr:rowOff>41275</xdr:rowOff>
    </xdr:from>
    <xdr:to>
      <xdr:col>15</xdr:col>
      <xdr:colOff>0</xdr:colOff>
      <xdr:row>32</xdr:row>
      <xdr:rowOff>142875</xdr:rowOff>
    </xdr:to>
    <xdr:sp macro="" textlink="">
      <xdr:nvSpPr>
        <xdr:cNvPr id="9" name="AutoShape 9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2628900" y="61245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27</xdr:row>
      <xdr:rowOff>9525</xdr:rowOff>
    </xdr:from>
    <xdr:to>
      <xdr:col>21</xdr:col>
      <xdr:colOff>9525</xdr:colOff>
      <xdr:row>33</xdr:row>
      <xdr:rowOff>0</xdr:rowOff>
    </xdr:to>
    <xdr:sp macro="" textlink="">
      <xdr:nvSpPr>
        <xdr:cNvPr id="10" name="Line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>
          <a:off x="1314450" y="5419725"/>
          <a:ext cx="329565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17</xdr:row>
      <xdr:rowOff>66675</xdr:rowOff>
    </xdr:from>
    <xdr:to>
      <xdr:col>15</xdr:col>
      <xdr:colOff>0</xdr:colOff>
      <xdr:row>18</xdr:row>
      <xdr:rowOff>200025</xdr:rowOff>
    </xdr:to>
    <xdr:sp macro="" textlink="">
      <xdr:nvSpPr>
        <xdr:cNvPr id="11" name="AutoShape 1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3009900" y="28956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17</xdr:row>
      <xdr:rowOff>66675</xdr:rowOff>
    </xdr:from>
    <xdr:to>
      <xdr:col>20</xdr:col>
      <xdr:colOff>0</xdr:colOff>
      <xdr:row>18</xdr:row>
      <xdr:rowOff>200025</xdr:rowOff>
    </xdr:to>
    <xdr:sp macro="" textlink="">
      <xdr:nvSpPr>
        <xdr:cNvPr id="12" name="Auto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981450" y="289560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19</xdr:row>
      <xdr:rowOff>66675</xdr:rowOff>
    </xdr:from>
    <xdr:to>
      <xdr:col>20</xdr:col>
      <xdr:colOff>0</xdr:colOff>
      <xdr:row>20</xdr:row>
      <xdr:rowOff>200025</xdr:rowOff>
    </xdr:to>
    <xdr:sp macro="" textlink="">
      <xdr:nvSpPr>
        <xdr:cNvPr id="13" name="AutoShape 1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3981450" y="3371850"/>
          <a:ext cx="581025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19</xdr:row>
      <xdr:rowOff>66675</xdr:rowOff>
    </xdr:from>
    <xdr:to>
      <xdr:col>10</xdr:col>
      <xdr:colOff>0</xdr:colOff>
      <xdr:row>20</xdr:row>
      <xdr:rowOff>200025</xdr:rowOff>
    </xdr:to>
    <xdr:sp macro="" textlink="">
      <xdr:nvSpPr>
        <xdr:cNvPr id="14" name="AutoShape 14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 bwMode="auto">
        <a:xfrm>
          <a:off x="2038350" y="337185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21</xdr:row>
      <xdr:rowOff>66675</xdr:rowOff>
    </xdr:from>
    <xdr:to>
      <xdr:col>10</xdr:col>
      <xdr:colOff>0</xdr:colOff>
      <xdr:row>22</xdr:row>
      <xdr:rowOff>200025</xdr:rowOff>
    </xdr:to>
    <xdr:sp macro="" textlink="">
      <xdr:nvSpPr>
        <xdr:cNvPr id="15" name="AutoShape 15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2038350" y="3848100"/>
          <a:ext cx="590550" cy="3714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21</xdr:row>
      <xdr:rowOff>38100</xdr:rowOff>
    </xdr:from>
    <xdr:to>
      <xdr:col>15</xdr:col>
      <xdr:colOff>0</xdr:colOff>
      <xdr:row>22</xdr:row>
      <xdr:rowOff>142875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2857500" y="4362450"/>
          <a:ext cx="714375" cy="2762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17</xdr:row>
      <xdr:rowOff>9525</xdr:rowOff>
    </xdr:from>
    <xdr:to>
      <xdr:col>21</xdr:col>
      <xdr:colOff>0</xdr:colOff>
      <xdr:row>23</xdr:row>
      <xdr:rowOff>0</xdr:rowOff>
    </xdr:to>
    <xdr:sp macro="" textlink="">
      <xdr:nvSpPr>
        <xdr:cNvPr id="17" name="Lin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>
          <a:off x="1847850" y="2838450"/>
          <a:ext cx="2933700" cy="1419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27</xdr:row>
      <xdr:rowOff>41275</xdr:rowOff>
    </xdr:from>
    <xdr:to>
      <xdr:col>15</xdr:col>
      <xdr:colOff>0</xdr:colOff>
      <xdr:row>28</xdr:row>
      <xdr:rowOff>142875</xdr:rowOff>
    </xdr:to>
    <xdr:sp macro="" textlink="">
      <xdr:nvSpPr>
        <xdr:cNvPr id="32" name="AutoShape 11">
          <a:extLst>
            <a:ext uri="{FF2B5EF4-FFF2-40B4-BE49-F238E27FC236}">
              <a16:creationId xmlns:a16="http://schemas.microsoft.com/office/drawing/2014/main" id="{47792952-74F0-425B-A940-36D772512C65}"/>
            </a:ext>
          </a:extLst>
        </xdr:cNvPr>
        <xdr:cNvSpPr>
          <a:spLocks noChangeArrowheads="1"/>
        </xdr:cNvSpPr>
      </xdr:nvSpPr>
      <xdr:spPr bwMode="auto">
        <a:xfrm>
          <a:off x="2628900" y="54514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27</xdr:row>
      <xdr:rowOff>41275</xdr:rowOff>
    </xdr:from>
    <xdr:to>
      <xdr:col>20</xdr:col>
      <xdr:colOff>0</xdr:colOff>
      <xdr:row>28</xdr:row>
      <xdr:rowOff>142875</xdr:rowOff>
    </xdr:to>
    <xdr:sp macro="" textlink="">
      <xdr:nvSpPr>
        <xdr:cNvPr id="33" name="AutoShape 12">
          <a:extLst>
            <a:ext uri="{FF2B5EF4-FFF2-40B4-BE49-F238E27FC236}">
              <a16:creationId xmlns:a16="http://schemas.microsoft.com/office/drawing/2014/main" id="{08AD9F42-E3ED-4550-A3D1-2927390D4073}"/>
            </a:ext>
          </a:extLst>
        </xdr:cNvPr>
        <xdr:cNvSpPr>
          <a:spLocks noChangeArrowheads="1"/>
        </xdr:cNvSpPr>
      </xdr:nvSpPr>
      <xdr:spPr bwMode="auto">
        <a:xfrm>
          <a:off x="3724275" y="54514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0</xdr:colOff>
      <xdr:row>29</xdr:row>
      <xdr:rowOff>41275</xdr:rowOff>
    </xdr:from>
    <xdr:to>
      <xdr:col>20</xdr:col>
      <xdr:colOff>0</xdr:colOff>
      <xdr:row>30</xdr:row>
      <xdr:rowOff>142875</xdr:rowOff>
    </xdr:to>
    <xdr:sp macro="" textlink="">
      <xdr:nvSpPr>
        <xdr:cNvPr id="34" name="AutoShape 13">
          <a:extLst>
            <a:ext uri="{FF2B5EF4-FFF2-40B4-BE49-F238E27FC236}">
              <a16:creationId xmlns:a16="http://schemas.microsoft.com/office/drawing/2014/main" id="{EB52C249-EDDB-4D0F-8DE6-25BBDBB37C23}"/>
            </a:ext>
          </a:extLst>
        </xdr:cNvPr>
        <xdr:cNvSpPr>
          <a:spLocks noChangeArrowheads="1"/>
        </xdr:cNvSpPr>
      </xdr:nvSpPr>
      <xdr:spPr bwMode="auto">
        <a:xfrm>
          <a:off x="3724275" y="578802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29</xdr:row>
      <xdr:rowOff>41275</xdr:rowOff>
    </xdr:from>
    <xdr:to>
      <xdr:col>10</xdr:col>
      <xdr:colOff>0</xdr:colOff>
      <xdr:row>30</xdr:row>
      <xdr:rowOff>142875</xdr:rowOff>
    </xdr:to>
    <xdr:sp macro="" textlink="">
      <xdr:nvSpPr>
        <xdr:cNvPr id="35" name="AutoShape 14">
          <a:extLst>
            <a:ext uri="{FF2B5EF4-FFF2-40B4-BE49-F238E27FC236}">
              <a16:creationId xmlns:a16="http://schemas.microsoft.com/office/drawing/2014/main" id="{FFF8E9A5-6E5C-4EE8-B615-AF9314A98399}"/>
            </a:ext>
          </a:extLst>
        </xdr:cNvPr>
        <xdr:cNvSpPr>
          <a:spLocks noChangeArrowheads="1"/>
        </xdr:cNvSpPr>
      </xdr:nvSpPr>
      <xdr:spPr bwMode="auto">
        <a:xfrm>
          <a:off x="1533525" y="578802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0</xdr:colOff>
      <xdr:row>31</xdr:row>
      <xdr:rowOff>41275</xdr:rowOff>
    </xdr:from>
    <xdr:to>
      <xdr:col>10</xdr:col>
      <xdr:colOff>0</xdr:colOff>
      <xdr:row>32</xdr:row>
      <xdr:rowOff>142875</xdr:rowOff>
    </xdr:to>
    <xdr:sp macro="" textlink="">
      <xdr:nvSpPr>
        <xdr:cNvPr id="36" name="AutoShape 15">
          <a:extLst>
            <a:ext uri="{FF2B5EF4-FFF2-40B4-BE49-F238E27FC236}">
              <a16:creationId xmlns:a16="http://schemas.microsoft.com/office/drawing/2014/main" id="{400B7E95-E83E-4330-9A6D-F57D367F53FF}"/>
            </a:ext>
          </a:extLst>
        </xdr:cNvPr>
        <xdr:cNvSpPr>
          <a:spLocks noChangeArrowheads="1"/>
        </xdr:cNvSpPr>
      </xdr:nvSpPr>
      <xdr:spPr bwMode="auto">
        <a:xfrm>
          <a:off x="1533525" y="6124575"/>
          <a:ext cx="657225" cy="26987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434" name="Line 339">
          <a:extLst>
            <a:ext uri="{FF2B5EF4-FFF2-40B4-BE49-F238E27FC236}">
              <a16:creationId xmlns:a16="http://schemas.microsoft.com/office/drawing/2014/main" id="{EBCA715B-8FD0-487B-89A9-BF885DB2F065}"/>
            </a:ext>
          </a:extLst>
        </xdr:cNvPr>
        <xdr:cNvSpPr>
          <a:spLocks noChangeShapeType="1"/>
        </xdr:cNvSpPr>
      </xdr:nvSpPr>
      <xdr:spPr bwMode="auto">
        <a:xfrm>
          <a:off x="1746250" y="17399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435" name="Line 340">
          <a:extLst>
            <a:ext uri="{FF2B5EF4-FFF2-40B4-BE49-F238E27FC236}">
              <a16:creationId xmlns:a16="http://schemas.microsoft.com/office/drawing/2014/main" id="{BD7CB076-EB8E-4D03-875B-4815D45B76EF}"/>
            </a:ext>
          </a:extLst>
        </xdr:cNvPr>
        <xdr:cNvSpPr>
          <a:spLocks noChangeShapeType="1"/>
        </xdr:cNvSpPr>
      </xdr:nvSpPr>
      <xdr:spPr bwMode="auto">
        <a:xfrm>
          <a:off x="1746250" y="18796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279400</xdr:colOff>
      <xdr:row>11</xdr:row>
      <xdr:rowOff>12700</xdr:rowOff>
    </xdr:from>
    <xdr:to>
      <xdr:col>5</xdr:col>
      <xdr:colOff>38100</xdr:colOff>
      <xdr:row>13</xdr:row>
      <xdr:rowOff>6662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AA300277-F4E5-4476-BF4B-E0DA987D13E3}"/>
            </a:ext>
          </a:extLst>
        </xdr:cNvPr>
        <xdr:cNvSpPr txBox="1">
          <a:spLocks noChangeArrowheads="1"/>
        </xdr:cNvSpPr>
      </xdr:nvSpPr>
      <xdr:spPr bwMode="auto">
        <a:xfrm>
          <a:off x="2336800" y="1981200"/>
          <a:ext cx="1130300" cy="349562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Ａコート</a:t>
          </a:r>
        </a:p>
      </xdr:txBody>
    </xdr:sp>
    <xdr:clientData/>
  </xdr:twoCellAnchor>
  <xdr:twoCellAnchor>
    <xdr:from>
      <xdr:col>5</xdr:col>
      <xdr:colOff>219075</xdr:colOff>
      <xdr:row>29</xdr:row>
      <xdr:rowOff>9524</xdr:rowOff>
    </xdr:from>
    <xdr:to>
      <xdr:col>8</xdr:col>
      <xdr:colOff>324928</xdr:colOff>
      <xdr:row>31</xdr:row>
      <xdr:rowOff>168274</xdr:rowOff>
    </xdr:to>
    <xdr:sp macro="" textlink="">
      <xdr:nvSpPr>
        <xdr:cNvPr id="456" name="テキスト ボックス 455">
          <a:extLst>
            <a:ext uri="{FF2B5EF4-FFF2-40B4-BE49-F238E27FC236}">
              <a16:creationId xmlns:a16="http://schemas.microsoft.com/office/drawing/2014/main" id="{EE2E9E8C-A6DA-4DD6-AB2D-EBA3DCEC489B}"/>
            </a:ext>
          </a:extLst>
        </xdr:cNvPr>
        <xdr:cNvSpPr txBox="1"/>
      </xdr:nvSpPr>
      <xdr:spPr>
        <a:xfrm>
          <a:off x="3648075" y="5178424"/>
          <a:ext cx="2163253" cy="51435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本部テント</a:t>
          </a:r>
        </a:p>
      </xdr:txBody>
    </xdr:sp>
    <xdr:clientData/>
  </xdr:twoCellAnchor>
  <xdr:twoCellAnchor>
    <xdr:from>
      <xdr:col>1</xdr:col>
      <xdr:colOff>660400</xdr:colOff>
      <xdr:row>5</xdr:row>
      <xdr:rowOff>69676</xdr:rowOff>
    </xdr:from>
    <xdr:to>
      <xdr:col>11</xdr:col>
      <xdr:colOff>546912</xdr:colOff>
      <xdr:row>28</xdr:row>
      <xdr:rowOff>8176</xdr:rowOff>
    </xdr:to>
    <xdr:grpSp>
      <xdr:nvGrpSpPr>
        <xdr:cNvPr id="476" name="グループ化 475">
          <a:extLst>
            <a:ext uri="{FF2B5EF4-FFF2-40B4-BE49-F238E27FC236}">
              <a16:creationId xmlns:a16="http://schemas.microsoft.com/office/drawing/2014/main" id="{139BBD95-6952-F547-AE80-3A4FD5D2F4FF}"/>
            </a:ext>
          </a:extLst>
        </xdr:cNvPr>
        <xdr:cNvGrpSpPr/>
      </xdr:nvGrpSpPr>
      <xdr:grpSpPr>
        <a:xfrm>
          <a:off x="1219200" y="1466676"/>
          <a:ext cx="6033312" cy="3833167"/>
          <a:chOff x="7733879" y="5238576"/>
          <a:chExt cx="6744512" cy="4027900"/>
        </a:xfrm>
      </xdr:grpSpPr>
      <xdr:sp macro="" textlink="">
        <xdr:nvSpPr>
          <xdr:cNvPr id="446" name="Freeform 303">
            <a:extLst>
              <a:ext uri="{FF2B5EF4-FFF2-40B4-BE49-F238E27FC236}">
                <a16:creationId xmlns:a16="http://schemas.microsoft.com/office/drawing/2014/main" id="{D46D4966-87D8-489C-B66D-C33F5CAEE216}"/>
              </a:ext>
            </a:extLst>
          </xdr:cNvPr>
          <xdr:cNvSpPr>
            <a:spLocks/>
          </xdr:cNvSpPr>
        </xdr:nvSpPr>
        <xdr:spPr bwMode="auto">
          <a:xfrm>
            <a:off x="8581160" y="8650432"/>
            <a:ext cx="1377950" cy="592281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9" name="Freeform 308">
            <a:extLst>
              <a:ext uri="{FF2B5EF4-FFF2-40B4-BE49-F238E27FC236}">
                <a16:creationId xmlns:a16="http://schemas.microsoft.com/office/drawing/2014/main" id="{E179DF1A-47BC-4D53-AAA9-5657697C3391}"/>
              </a:ext>
            </a:extLst>
          </xdr:cNvPr>
          <xdr:cNvSpPr>
            <a:spLocks/>
          </xdr:cNvSpPr>
        </xdr:nvSpPr>
        <xdr:spPr bwMode="auto">
          <a:xfrm>
            <a:off x="8945418" y="9044131"/>
            <a:ext cx="635577" cy="198582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2" name="Freeform 352">
            <a:extLst>
              <a:ext uri="{FF2B5EF4-FFF2-40B4-BE49-F238E27FC236}">
                <a16:creationId xmlns:a16="http://schemas.microsoft.com/office/drawing/2014/main" id="{6EDD1AEC-6137-4011-8B88-A087A4FA6FB6}"/>
              </a:ext>
            </a:extLst>
          </xdr:cNvPr>
          <xdr:cNvSpPr>
            <a:spLocks/>
          </xdr:cNvSpPr>
        </xdr:nvSpPr>
        <xdr:spPr bwMode="auto">
          <a:xfrm>
            <a:off x="8926368" y="6894368"/>
            <a:ext cx="670502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3" name="Freeform 354">
            <a:extLst>
              <a:ext uri="{FF2B5EF4-FFF2-40B4-BE49-F238E27FC236}">
                <a16:creationId xmlns:a16="http://schemas.microsoft.com/office/drawing/2014/main" id="{F55E67E2-D448-4BFD-A811-5DB61C8E38CF}"/>
              </a:ext>
            </a:extLst>
          </xdr:cNvPr>
          <xdr:cNvSpPr>
            <a:spLocks/>
          </xdr:cNvSpPr>
        </xdr:nvSpPr>
        <xdr:spPr bwMode="auto">
          <a:xfrm>
            <a:off x="9042977" y="8498031"/>
            <a:ext cx="482600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7" name="正方形/長方形 456">
            <a:extLst>
              <a:ext uri="{FF2B5EF4-FFF2-40B4-BE49-F238E27FC236}">
                <a16:creationId xmlns:a16="http://schemas.microsoft.com/office/drawing/2014/main" id="{A0148B62-7D16-0D33-E03C-4D54C99B92DE}"/>
              </a:ext>
            </a:extLst>
          </xdr:cNvPr>
          <xdr:cNvSpPr>
            <a:spLocks noChangeAspect="1"/>
          </xdr:cNvSpPr>
        </xdr:nvSpPr>
        <xdr:spPr>
          <a:xfrm>
            <a:off x="7733879" y="5238576"/>
            <a:ext cx="6744512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8" name="正方形/長方形 457">
            <a:extLst>
              <a:ext uri="{FF2B5EF4-FFF2-40B4-BE49-F238E27FC236}">
                <a16:creationId xmlns:a16="http://schemas.microsoft.com/office/drawing/2014/main" id="{E3C5BF7F-4525-0324-3049-4A7B6AAEB2AB}"/>
              </a:ext>
            </a:extLst>
          </xdr:cNvPr>
          <xdr:cNvSpPr>
            <a:spLocks/>
          </xdr:cNvSpPr>
        </xdr:nvSpPr>
        <xdr:spPr>
          <a:xfrm>
            <a:off x="7739651" y="5238576"/>
            <a:ext cx="3068291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59" name="正方形/長方形 458">
            <a:extLst>
              <a:ext uri="{FF2B5EF4-FFF2-40B4-BE49-F238E27FC236}">
                <a16:creationId xmlns:a16="http://schemas.microsoft.com/office/drawing/2014/main" id="{6C69FE9B-06D3-6A16-01DF-7FDAE689F49D}"/>
              </a:ext>
            </a:extLst>
          </xdr:cNvPr>
          <xdr:cNvSpPr>
            <a:spLocks/>
          </xdr:cNvSpPr>
        </xdr:nvSpPr>
        <xdr:spPr>
          <a:xfrm>
            <a:off x="11411105" y="5238576"/>
            <a:ext cx="3061363" cy="4027900"/>
          </a:xfrm>
          <a:prstGeom prst="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4" name="Freeform 352">
            <a:extLst>
              <a:ext uri="{FF2B5EF4-FFF2-40B4-BE49-F238E27FC236}">
                <a16:creationId xmlns:a16="http://schemas.microsoft.com/office/drawing/2014/main" id="{07A97F6C-6151-E4C8-EB4E-8A4429C95B9E}"/>
              </a:ext>
            </a:extLst>
          </xdr:cNvPr>
          <xdr:cNvSpPr>
            <a:spLocks/>
          </xdr:cNvSpPr>
        </xdr:nvSpPr>
        <xdr:spPr bwMode="auto">
          <a:xfrm>
            <a:off x="12615141" y="6877050"/>
            <a:ext cx="663575" cy="692149"/>
          </a:xfrm>
          <a:custGeom>
            <a:avLst/>
            <a:gdLst>
              <a:gd name="T0" fmla="*/ 2147483646 w 2095"/>
              <a:gd name="T1" fmla="*/ 2147483646 h 2098"/>
              <a:gd name="T2" fmla="*/ 2147483646 w 2095"/>
              <a:gd name="T3" fmla="*/ 2147483646 h 2098"/>
              <a:gd name="T4" fmla="*/ 2147483646 w 2095"/>
              <a:gd name="T5" fmla="*/ 2147483646 h 2098"/>
              <a:gd name="T6" fmla="*/ 2147483646 w 2095"/>
              <a:gd name="T7" fmla="*/ 2147483646 h 2098"/>
              <a:gd name="T8" fmla="*/ 2147483646 w 2095"/>
              <a:gd name="T9" fmla="*/ 2147483646 h 2098"/>
              <a:gd name="T10" fmla="*/ 2147483646 w 2095"/>
              <a:gd name="T11" fmla="*/ 0 h 2098"/>
              <a:gd name="T12" fmla="*/ 2147483646 w 2095"/>
              <a:gd name="T13" fmla="*/ 2147483646 h 2098"/>
              <a:gd name="T14" fmla="*/ 2147483646 w 2095"/>
              <a:gd name="T15" fmla="*/ 2147483646 h 2098"/>
              <a:gd name="T16" fmla="*/ 2147483646 w 2095"/>
              <a:gd name="T17" fmla="*/ 2147483646 h 2098"/>
              <a:gd name="T18" fmla="*/ 2147483646 w 2095"/>
              <a:gd name="T19" fmla="*/ 2147483646 h 2098"/>
              <a:gd name="T20" fmla="*/ 0 w 2095"/>
              <a:gd name="T21" fmla="*/ 2147483646 h 2098"/>
              <a:gd name="T22" fmla="*/ 2147483646 w 2095"/>
              <a:gd name="T23" fmla="*/ 2147483646 h 2098"/>
              <a:gd name="T24" fmla="*/ 2147483646 w 2095"/>
              <a:gd name="T25" fmla="*/ 2147483646 h 2098"/>
              <a:gd name="T26" fmla="*/ 2147483646 w 2095"/>
              <a:gd name="T27" fmla="*/ 2147483646 h 2098"/>
              <a:gd name="T28" fmla="*/ 2147483646 w 2095"/>
              <a:gd name="T29" fmla="*/ 2147483646 h 2098"/>
              <a:gd name="T30" fmla="*/ 2147483646 w 2095"/>
              <a:gd name="T31" fmla="*/ 2147483646 h 2098"/>
              <a:gd name="T32" fmla="*/ 2147483646 w 2095"/>
              <a:gd name="T33" fmla="*/ 2147483646 h 2098"/>
              <a:gd name="T34" fmla="*/ 2147483646 w 2095"/>
              <a:gd name="T35" fmla="*/ 2147483646 h 2098"/>
              <a:gd name="T36" fmla="*/ 2147483646 w 2095"/>
              <a:gd name="T37" fmla="*/ 2147483646 h 2098"/>
              <a:gd name="T38" fmla="*/ 2147483646 w 2095"/>
              <a:gd name="T39" fmla="*/ 2147483646 h 2098"/>
              <a:gd name="T40" fmla="*/ 2147483646 w 2095"/>
              <a:gd name="T41" fmla="*/ 2147483646 h 2098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0" t="0" r="r" b="b"/>
            <a:pathLst>
              <a:path w="2095" h="2098">
                <a:moveTo>
                  <a:pt x="2095" y="1049"/>
                </a:moveTo>
                <a:lnTo>
                  <a:pt x="2044" y="726"/>
                </a:lnTo>
                <a:lnTo>
                  <a:pt x="1895" y="433"/>
                </a:lnTo>
                <a:lnTo>
                  <a:pt x="1663" y="201"/>
                </a:lnTo>
                <a:lnTo>
                  <a:pt x="1371" y="51"/>
                </a:lnTo>
                <a:lnTo>
                  <a:pt x="1047" y="0"/>
                </a:lnTo>
                <a:lnTo>
                  <a:pt x="724" y="51"/>
                </a:lnTo>
                <a:lnTo>
                  <a:pt x="431" y="201"/>
                </a:lnTo>
                <a:lnTo>
                  <a:pt x="199" y="433"/>
                </a:lnTo>
                <a:lnTo>
                  <a:pt x="51" y="726"/>
                </a:lnTo>
                <a:lnTo>
                  <a:pt x="0" y="1049"/>
                </a:lnTo>
                <a:lnTo>
                  <a:pt x="51" y="1374"/>
                </a:lnTo>
                <a:lnTo>
                  <a:pt x="199" y="1667"/>
                </a:lnTo>
                <a:lnTo>
                  <a:pt x="431" y="1898"/>
                </a:lnTo>
                <a:lnTo>
                  <a:pt x="724" y="2047"/>
                </a:lnTo>
                <a:lnTo>
                  <a:pt x="1047" y="2098"/>
                </a:lnTo>
                <a:lnTo>
                  <a:pt x="1371" y="2047"/>
                </a:lnTo>
                <a:lnTo>
                  <a:pt x="1663" y="1898"/>
                </a:lnTo>
                <a:lnTo>
                  <a:pt x="1895" y="1667"/>
                </a:lnTo>
                <a:lnTo>
                  <a:pt x="2044" y="1374"/>
                </a:lnTo>
                <a:lnTo>
                  <a:pt x="2095" y="1049"/>
                </a:lnTo>
                <a:close/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5" name="Freeform 303">
            <a:extLst>
              <a:ext uri="{FF2B5EF4-FFF2-40B4-BE49-F238E27FC236}">
                <a16:creationId xmlns:a16="http://schemas.microsoft.com/office/drawing/2014/main" id="{CDA1E1DB-457D-25E4-0A85-F70B6A49A7C8}"/>
              </a:ext>
            </a:extLst>
          </xdr:cNvPr>
          <xdr:cNvSpPr>
            <a:spLocks/>
          </xdr:cNvSpPr>
        </xdr:nvSpPr>
        <xdr:spPr bwMode="auto">
          <a:xfrm>
            <a:off x="12287249" y="8667750"/>
            <a:ext cx="1377951" cy="596899"/>
          </a:xfrm>
          <a:custGeom>
            <a:avLst/>
            <a:gdLst>
              <a:gd name="T0" fmla="*/ 0 w 4342"/>
              <a:gd name="T1" fmla="*/ 2147483646 h 1799"/>
              <a:gd name="T2" fmla="*/ 0 w 4342"/>
              <a:gd name="T3" fmla="*/ 0 h 1799"/>
              <a:gd name="T4" fmla="*/ 2147483646 w 4342"/>
              <a:gd name="T5" fmla="*/ 0 h 1799"/>
              <a:gd name="T6" fmla="*/ 2147483646 w 4342"/>
              <a:gd name="T7" fmla="*/ 2147483646 h 1799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4342" h="1799">
                <a:moveTo>
                  <a:pt x="0" y="1799"/>
                </a:moveTo>
                <a:lnTo>
                  <a:pt x="0" y="0"/>
                </a:lnTo>
                <a:lnTo>
                  <a:pt x="4342" y="0"/>
                </a:lnTo>
                <a:lnTo>
                  <a:pt x="4342" y="179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6" name="Freeform 308">
            <a:extLst>
              <a:ext uri="{FF2B5EF4-FFF2-40B4-BE49-F238E27FC236}">
                <a16:creationId xmlns:a16="http://schemas.microsoft.com/office/drawing/2014/main" id="{D9FABE4B-6FC5-A5A7-18BC-0127040B4FE7}"/>
              </a:ext>
            </a:extLst>
          </xdr:cNvPr>
          <xdr:cNvSpPr>
            <a:spLocks/>
          </xdr:cNvSpPr>
        </xdr:nvSpPr>
        <xdr:spPr bwMode="auto">
          <a:xfrm>
            <a:off x="12651508" y="9061449"/>
            <a:ext cx="628650" cy="203200"/>
          </a:xfrm>
          <a:custGeom>
            <a:avLst/>
            <a:gdLst>
              <a:gd name="T0" fmla="*/ 0 w 1947"/>
              <a:gd name="T1" fmla="*/ 2147483646 h 600"/>
              <a:gd name="T2" fmla="*/ 0 w 1947"/>
              <a:gd name="T3" fmla="*/ 0 h 600"/>
              <a:gd name="T4" fmla="*/ 2147483646 w 1947"/>
              <a:gd name="T5" fmla="*/ 0 h 600"/>
              <a:gd name="T6" fmla="*/ 2147483646 w 1947"/>
              <a:gd name="T7" fmla="*/ 2147483646 h 60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947" h="600">
                <a:moveTo>
                  <a:pt x="0" y="600"/>
                </a:moveTo>
                <a:lnTo>
                  <a:pt x="0" y="0"/>
                </a:lnTo>
                <a:lnTo>
                  <a:pt x="1947" y="0"/>
                </a:lnTo>
                <a:lnTo>
                  <a:pt x="1947" y="600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7" name="Freeform 354">
            <a:extLst>
              <a:ext uri="{FF2B5EF4-FFF2-40B4-BE49-F238E27FC236}">
                <a16:creationId xmlns:a16="http://schemas.microsoft.com/office/drawing/2014/main" id="{D2564973-6300-78F6-5DC8-103DC8078964}"/>
              </a:ext>
            </a:extLst>
          </xdr:cNvPr>
          <xdr:cNvSpPr>
            <a:spLocks/>
          </xdr:cNvSpPr>
        </xdr:nvSpPr>
        <xdr:spPr bwMode="auto">
          <a:xfrm>
            <a:off x="12749067" y="8515349"/>
            <a:ext cx="475673" cy="152401"/>
          </a:xfrm>
          <a:custGeom>
            <a:avLst/>
            <a:gdLst>
              <a:gd name="T0" fmla="*/ 2147483646 w 1721"/>
              <a:gd name="T1" fmla="*/ 2147483646 h 449"/>
              <a:gd name="T2" fmla="*/ 2147483646 w 1721"/>
              <a:gd name="T3" fmla="*/ 2147483646 h 449"/>
              <a:gd name="T4" fmla="*/ 2147483646 w 1721"/>
              <a:gd name="T5" fmla="*/ 2147483646 h 449"/>
              <a:gd name="T6" fmla="*/ 2147483646 w 1721"/>
              <a:gd name="T7" fmla="*/ 0 h 449"/>
              <a:gd name="T8" fmla="*/ 2147483646 w 1721"/>
              <a:gd name="T9" fmla="*/ 2147483646 h 449"/>
              <a:gd name="T10" fmla="*/ 2147483646 w 1721"/>
              <a:gd name="T11" fmla="*/ 2147483646 h 449"/>
              <a:gd name="T12" fmla="*/ 0 w 1721"/>
              <a:gd name="T13" fmla="*/ 2147483646 h 449"/>
              <a:gd name="T14" fmla="*/ 0 60000 65536"/>
              <a:gd name="T15" fmla="*/ 0 60000 65536"/>
              <a:gd name="T16" fmla="*/ 0 60000 65536"/>
              <a:gd name="T17" fmla="*/ 0 60000 65536"/>
              <a:gd name="T18" fmla="*/ 0 60000 65536"/>
              <a:gd name="T19" fmla="*/ 0 60000 65536"/>
              <a:gd name="T20" fmla="*/ 0 60000 65536"/>
            </a:gdLst>
            <a:ahLst/>
            <a:cxnLst>
              <a:cxn ang="T14">
                <a:pos x="T0" y="T1"/>
              </a:cxn>
              <a:cxn ang="T15">
                <a:pos x="T2" y="T3"/>
              </a:cxn>
              <a:cxn ang="T16">
                <a:pos x="T4" y="T5"/>
              </a:cxn>
              <a:cxn ang="T17">
                <a:pos x="T6" y="T7"/>
              </a:cxn>
              <a:cxn ang="T18">
                <a:pos x="T8" y="T9"/>
              </a:cxn>
              <a:cxn ang="T19">
                <a:pos x="T10" y="T11"/>
              </a:cxn>
              <a:cxn ang="T20">
                <a:pos x="T12" y="T13"/>
              </a:cxn>
            </a:cxnLst>
            <a:rect l="0" t="0" r="r" b="b"/>
            <a:pathLst>
              <a:path w="1721" h="449">
                <a:moveTo>
                  <a:pt x="1721" y="449"/>
                </a:moveTo>
                <a:lnTo>
                  <a:pt x="1488" y="208"/>
                </a:lnTo>
                <a:lnTo>
                  <a:pt x="1190" y="53"/>
                </a:lnTo>
                <a:lnTo>
                  <a:pt x="860" y="0"/>
                </a:lnTo>
                <a:lnTo>
                  <a:pt x="529" y="53"/>
                </a:lnTo>
                <a:lnTo>
                  <a:pt x="233" y="208"/>
                </a:lnTo>
                <a:lnTo>
                  <a:pt x="0" y="449"/>
                </a:lnTo>
              </a:path>
            </a:pathLst>
          </a:custGeom>
          <a:noFill/>
          <a:ln w="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471" name="グループ化 470">
            <a:extLst>
              <a:ext uri="{FF2B5EF4-FFF2-40B4-BE49-F238E27FC236}">
                <a16:creationId xmlns:a16="http://schemas.microsoft.com/office/drawing/2014/main" id="{A17E3AF4-76CB-2414-471C-9E59E0E68C4A}"/>
              </a:ext>
            </a:extLst>
          </xdr:cNvPr>
          <xdr:cNvGrpSpPr/>
        </xdr:nvGrpSpPr>
        <xdr:grpSpPr>
          <a:xfrm rot="10800000">
            <a:off x="12287249" y="5262995"/>
            <a:ext cx="1377951" cy="744682"/>
            <a:chOff x="15903286" y="5549322"/>
            <a:chExt cx="1391805" cy="726209"/>
          </a:xfrm>
        </xdr:grpSpPr>
        <xdr:sp macro="" textlink="">
          <xdr:nvSpPr>
            <xdr:cNvPr id="468" name="Freeform 303">
              <a:extLst>
                <a:ext uri="{FF2B5EF4-FFF2-40B4-BE49-F238E27FC236}">
                  <a16:creationId xmlns:a16="http://schemas.microsoft.com/office/drawing/2014/main" id="{B4EE4AF6-03E1-62E7-BC70-23D2A6FEAAC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69" name="Freeform 308">
              <a:extLst>
                <a:ext uri="{FF2B5EF4-FFF2-40B4-BE49-F238E27FC236}">
                  <a16:creationId xmlns:a16="http://schemas.microsoft.com/office/drawing/2014/main" id="{ED74E6C6-2638-AFE5-E3E1-2BE24624B08F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0" name="Freeform 354">
              <a:extLst>
                <a:ext uri="{FF2B5EF4-FFF2-40B4-BE49-F238E27FC236}">
                  <a16:creationId xmlns:a16="http://schemas.microsoft.com/office/drawing/2014/main" id="{D2A2FAC3-2515-5316-41B8-35D117C8361C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  <xdr:grpSp>
        <xdr:nvGrpSpPr>
          <xdr:cNvPr id="472" name="グループ化 471">
            <a:extLst>
              <a:ext uri="{FF2B5EF4-FFF2-40B4-BE49-F238E27FC236}">
                <a16:creationId xmlns:a16="http://schemas.microsoft.com/office/drawing/2014/main" id="{256DD08D-D79F-83EB-67C0-387E78C5804D}"/>
              </a:ext>
            </a:extLst>
          </xdr:cNvPr>
          <xdr:cNvGrpSpPr/>
        </xdr:nvGrpSpPr>
        <xdr:grpSpPr>
          <a:xfrm rot="10800000">
            <a:off x="8581159" y="5245677"/>
            <a:ext cx="1377950" cy="744682"/>
            <a:chOff x="15903286" y="5549322"/>
            <a:chExt cx="1391805" cy="726209"/>
          </a:xfrm>
        </xdr:grpSpPr>
        <xdr:sp macro="" textlink="">
          <xdr:nvSpPr>
            <xdr:cNvPr id="473" name="Freeform 303">
              <a:extLst>
                <a:ext uri="{FF2B5EF4-FFF2-40B4-BE49-F238E27FC236}">
                  <a16:creationId xmlns:a16="http://schemas.microsoft.com/office/drawing/2014/main" id="{89C7D3E5-24BE-5419-E080-09F780E1A21F}"/>
                </a:ext>
              </a:extLst>
            </xdr:cNvPr>
            <xdr:cNvSpPr>
              <a:spLocks/>
            </xdr:cNvSpPr>
          </xdr:nvSpPr>
          <xdr:spPr bwMode="auto">
            <a:xfrm>
              <a:off x="15903286" y="5697104"/>
              <a:ext cx="1391805" cy="578427"/>
            </a:xfrm>
            <a:custGeom>
              <a:avLst/>
              <a:gdLst>
                <a:gd name="T0" fmla="*/ 0 w 4342"/>
                <a:gd name="T1" fmla="*/ 2147483646 h 1799"/>
                <a:gd name="T2" fmla="*/ 0 w 4342"/>
                <a:gd name="T3" fmla="*/ 0 h 1799"/>
                <a:gd name="T4" fmla="*/ 2147483646 w 4342"/>
                <a:gd name="T5" fmla="*/ 0 h 1799"/>
                <a:gd name="T6" fmla="*/ 2147483646 w 4342"/>
                <a:gd name="T7" fmla="*/ 2147483646 h 1799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4342" h="1799">
                  <a:moveTo>
                    <a:pt x="0" y="1799"/>
                  </a:moveTo>
                  <a:lnTo>
                    <a:pt x="0" y="0"/>
                  </a:lnTo>
                  <a:lnTo>
                    <a:pt x="4342" y="0"/>
                  </a:lnTo>
                  <a:lnTo>
                    <a:pt x="4342" y="179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4" name="Freeform 308">
              <a:extLst>
                <a:ext uri="{FF2B5EF4-FFF2-40B4-BE49-F238E27FC236}">
                  <a16:creationId xmlns:a16="http://schemas.microsoft.com/office/drawing/2014/main" id="{997BA60E-CF02-63FB-CEB6-579E40A7E204}"/>
                </a:ext>
              </a:extLst>
            </xdr:cNvPr>
            <xdr:cNvSpPr>
              <a:spLocks/>
            </xdr:cNvSpPr>
          </xdr:nvSpPr>
          <xdr:spPr bwMode="auto">
            <a:xfrm>
              <a:off x="16239836" y="6081567"/>
              <a:ext cx="635577" cy="193964"/>
            </a:xfrm>
            <a:custGeom>
              <a:avLst/>
              <a:gdLst>
                <a:gd name="T0" fmla="*/ 0 w 1947"/>
                <a:gd name="T1" fmla="*/ 2147483646 h 600"/>
                <a:gd name="T2" fmla="*/ 0 w 1947"/>
                <a:gd name="T3" fmla="*/ 0 h 600"/>
                <a:gd name="T4" fmla="*/ 2147483646 w 1947"/>
                <a:gd name="T5" fmla="*/ 0 h 600"/>
                <a:gd name="T6" fmla="*/ 2147483646 w 1947"/>
                <a:gd name="T7" fmla="*/ 2147483646 h 600"/>
                <a:gd name="T8" fmla="*/ 0 60000 65536"/>
                <a:gd name="T9" fmla="*/ 0 60000 65536"/>
                <a:gd name="T10" fmla="*/ 0 60000 65536"/>
                <a:gd name="T11" fmla="*/ 0 60000 65536"/>
              </a:gdLst>
              <a:ahLst/>
              <a:cxnLst>
                <a:cxn ang="T8">
                  <a:pos x="T0" y="T1"/>
                </a:cxn>
                <a:cxn ang="T9">
                  <a:pos x="T2" y="T3"/>
                </a:cxn>
                <a:cxn ang="T10">
                  <a:pos x="T4" y="T5"/>
                </a:cxn>
                <a:cxn ang="T11">
                  <a:pos x="T6" y="T7"/>
                </a:cxn>
              </a:cxnLst>
              <a:rect l="0" t="0" r="r" b="b"/>
              <a:pathLst>
                <a:path w="1947" h="600">
                  <a:moveTo>
                    <a:pt x="0" y="600"/>
                  </a:moveTo>
                  <a:lnTo>
                    <a:pt x="0" y="0"/>
                  </a:lnTo>
                  <a:lnTo>
                    <a:pt x="1947" y="0"/>
                  </a:lnTo>
                  <a:lnTo>
                    <a:pt x="1947" y="600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475" name="Freeform 354">
              <a:extLst>
                <a:ext uri="{FF2B5EF4-FFF2-40B4-BE49-F238E27FC236}">
                  <a16:creationId xmlns:a16="http://schemas.microsoft.com/office/drawing/2014/main" id="{7FF39D81-15C4-E358-643B-C1925118D13B}"/>
                </a:ext>
              </a:extLst>
            </xdr:cNvPr>
            <xdr:cNvSpPr>
              <a:spLocks/>
            </xdr:cNvSpPr>
          </xdr:nvSpPr>
          <xdr:spPr bwMode="auto">
            <a:xfrm>
              <a:off x="16354713" y="5549322"/>
              <a:ext cx="482600" cy="147782"/>
            </a:xfrm>
            <a:custGeom>
              <a:avLst/>
              <a:gdLst>
                <a:gd name="T0" fmla="*/ 2147483646 w 1721"/>
                <a:gd name="T1" fmla="*/ 2147483646 h 449"/>
                <a:gd name="T2" fmla="*/ 2147483646 w 1721"/>
                <a:gd name="T3" fmla="*/ 2147483646 h 449"/>
                <a:gd name="T4" fmla="*/ 2147483646 w 1721"/>
                <a:gd name="T5" fmla="*/ 2147483646 h 449"/>
                <a:gd name="T6" fmla="*/ 2147483646 w 1721"/>
                <a:gd name="T7" fmla="*/ 0 h 449"/>
                <a:gd name="T8" fmla="*/ 2147483646 w 1721"/>
                <a:gd name="T9" fmla="*/ 2147483646 h 449"/>
                <a:gd name="T10" fmla="*/ 2147483646 w 1721"/>
                <a:gd name="T11" fmla="*/ 2147483646 h 449"/>
                <a:gd name="T12" fmla="*/ 0 w 1721"/>
                <a:gd name="T13" fmla="*/ 2147483646 h 449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0" t="0" r="r" b="b"/>
              <a:pathLst>
                <a:path w="1721" h="449">
                  <a:moveTo>
                    <a:pt x="1721" y="449"/>
                  </a:moveTo>
                  <a:lnTo>
                    <a:pt x="1488" y="208"/>
                  </a:lnTo>
                  <a:lnTo>
                    <a:pt x="1190" y="53"/>
                  </a:lnTo>
                  <a:lnTo>
                    <a:pt x="860" y="0"/>
                  </a:lnTo>
                  <a:lnTo>
                    <a:pt x="529" y="53"/>
                  </a:lnTo>
                  <a:lnTo>
                    <a:pt x="233" y="208"/>
                  </a:lnTo>
                  <a:lnTo>
                    <a:pt x="0" y="449"/>
                  </a:lnTo>
                </a:path>
              </a:pathLst>
            </a:custGeom>
            <a:noFill/>
            <a:ln w="0">
              <a:solidFill>
                <a:srgbClr val="00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8</xdr:col>
      <xdr:colOff>571500</xdr:colOff>
      <xdr:row>11</xdr:row>
      <xdr:rowOff>12700</xdr:rowOff>
    </xdr:from>
    <xdr:to>
      <xdr:col>10</xdr:col>
      <xdr:colOff>330200</xdr:colOff>
      <xdr:row>13</xdr:row>
      <xdr:rowOff>38100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9532B769-967D-7906-E3C9-CB851BB67F13}"/>
            </a:ext>
          </a:extLst>
        </xdr:cNvPr>
        <xdr:cNvSpPr txBox="1">
          <a:spLocks noChangeArrowheads="1"/>
        </xdr:cNvSpPr>
      </xdr:nvSpPr>
      <xdr:spPr bwMode="auto">
        <a:xfrm>
          <a:off x="6057900" y="1981200"/>
          <a:ext cx="1130300" cy="381000"/>
        </a:xfrm>
        <a:prstGeom prst="rect">
          <a:avLst/>
        </a:prstGeom>
        <a:solidFill>
          <a:sysClr val="window" lastClr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ja-JP" altLang="en-US" sz="2000" b="1" i="0" strike="noStrike">
              <a:solidFill>
                <a:srgbClr val="FF0000"/>
              </a:solidFill>
              <a:latin typeface="ＭＳ Ｐゴシック"/>
              <a:ea typeface="ＭＳ Ｐゴシック"/>
            </a:rPr>
            <a:t>Ｂコート</a:t>
          </a:r>
        </a:p>
      </xdr:txBody>
    </xdr:sp>
    <xdr:clientData/>
  </xdr:twoCellAnchor>
  <xdr:twoCellAnchor>
    <xdr:from>
      <xdr:col>0</xdr:col>
      <xdr:colOff>355600</xdr:colOff>
      <xdr:row>2</xdr:row>
      <xdr:rowOff>139700</xdr:rowOff>
    </xdr:from>
    <xdr:to>
      <xdr:col>13</xdr:col>
      <xdr:colOff>215900</xdr:colOff>
      <xdr:row>32</xdr:row>
      <xdr:rowOff>76200</xdr:rowOff>
    </xdr:to>
    <xdr:sp macro="" textlink="">
      <xdr:nvSpPr>
        <xdr:cNvPr id="478" name="正方形/長方形 477">
          <a:extLst>
            <a:ext uri="{FF2B5EF4-FFF2-40B4-BE49-F238E27FC236}">
              <a16:creationId xmlns:a16="http://schemas.microsoft.com/office/drawing/2014/main" id="{CFC3A8D2-71C5-15A7-5BBA-8D80ECE342F2}"/>
            </a:ext>
          </a:extLst>
        </xdr:cNvPr>
        <xdr:cNvSpPr/>
      </xdr:nvSpPr>
      <xdr:spPr>
        <a:xfrm>
          <a:off x="355600" y="508000"/>
          <a:ext cx="8775700" cy="5270500"/>
        </a:xfrm>
        <a:prstGeom prst="rect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666172</xdr:colOff>
      <xdr:row>16</xdr:row>
      <xdr:rowOff>127826</xdr:rowOff>
    </xdr:from>
    <xdr:to>
      <xdr:col>6</xdr:col>
      <xdr:colOff>305463</xdr:colOff>
      <xdr:row>16</xdr:row>
      <xdr:rowOff>127826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A81D121-9872-2FBD-BBF4-478D57917301}"/>
            </a:ext>
          </a:extLst>
        </xdr:cNvPr>
        <xdr:cNvCxnSpPr>
          <a:stCxn id="458" idx="1"/>
          <a:endCxn id="458" idx="3"/>
        </xdr:cNvCxnSpPr>
      </xdr:nvCxnSpPr>
      <xdr:spPr>
        <a:xfrm>
          <a:off x="1351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234372</xdr:colOff>
      <xdr:row>16</xdr:row>
      <xdr:rowOff>127826</xdr:rowOff>
    </xdr:from>
    <xdr:to>
      <xdr:col>11</xdr:col>
      <xdr:colOff>559463</xdr:colOff>
      <xdr:row>16</xdr:row>
      <xdr:rowOff>127826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4D755CA0-35D0-093B-E3D9-DAF0838F4017}"/>
            </a:ext>
          </a:extLst>
        </xdr:cNvPr>
        <xdr:cNvCxnSpPr/>
      </xdr:nvCxnSpPr>
      <xdr:spPr>
        <a:xfrm>
          <a:off x="5034972" y="2985326"/>
          <a:ext cx="306829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368300</xdr:colOff>
      <xdr:row>3</xdr:row>
      <xdr:rowOff>0</xdr:rowOff>
    </xdr:from>
    <xdr:to>
      <xdr:col>1</xdr:col>
      <xdr:colOff>635000</xdr:colOff>
      <xdr:row>9</xdr:row>
      <xdr:rowOff>152400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1CDB8F9-BB44-2E1B-1F88-573D4E2C9B96}"/>
            </a:ext>
          </a:extLst>
        </xdr:cNvPr>
        <xdr:cNvSpPr/>
      </xdr:nvSpPr>
      <xdr:spPr>
        <a:xfrm>
          <a:off x="368300" y="5461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622300</xdr:colOff>
      <xdr:row>3</xdr:row>
      <xdr:rowOff>25400</xdr:rowOff>
    </xdr:from>
    <xdr:to>
      <xdr:col>13</xdr:col>
      <xdr:colOff>203200</xdr:colOff>
      <xdr:row>10</xdr:row>
      <xdr:rowOff>0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CDD1C9C-587B-61F3-06C3-235CB1479AFA}"/>
            </a:ext>
          </a:extLst>
        </xdr:cNvPr>
        <xdr:cNvSpPr/>
      </xdr:nvSpPr>
      <xdr:spPr>
        <a:xfrm>
          <a:off x="8166100" y="5715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609600</xdr:colOff>
      <xdr:row>25</xdr:row>
      <xdr:rowOff>63500</xdr:rowOff>
    </xdr:from>
    <xdr:to>
      <xdr:col>13</xdr:col>
      <xdr:colOff>190500</xdr:colOff>
      <xdr:row>32</xdr:row>
      <xdr:rowOff>38100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7D4517B5-D5B4-365F-F41A-8626F86FD02D}"/>
            </a:ext>
          </a:extLst>
        </xdr:cNvPr>
        <xdr:cNvSpPr/>
      </xdr:nvSpPr>
      <xdr:spPr>
        <a:xfrm>
          <a:off x="8153400" y="45212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25</xdr:row>
      <xdr:rowOff>88900</xdr:rowOff>
    </xdr:from>
    <xdr:to>
      <xdr:col>1</xdr:col>
      <xdr:colOff>647700</xdr:colOff>
      <xdr:row>32</xdr:row>
      <xdr:rowOff>63500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E529B60E-DD44-3149-2D7D-E8E021ABB5F1}"/>
            </a:ext>
          </a:extLst>
        </xdr:cNvPr>
        <xdr:cNvSpPr/>
      </xdr:nvSpPr>
      <xdr:spPr>
        <a:xfrm>
          <a:off x="381000" y="4546600"/>
          <a:ext cx="952500" cy="12192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アップ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ゾーン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596900</xdr:colOff>
      <xdr:row>10</xdr:row>
      <xdr:rowOff>127000</xdr:rowOff>
    </xdr:from>
    <xdr:to>
      <xdr:col>13</xdr:col>
      <xdr:colOff>177800</xdr:colOff>
      <xdr:row>23</xdr:row>
      <xdr:rowOff>114300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7F9D8F3-9319-B00E-ADFD-9B06C09656A4}"/>
            </a:ext>
          </a:extLst>
        </xdr:cNvPr>
        <xdr:cNvSpPr/>
      </xdr:nvSpPr>
      <xdr:spPr>
        <a:xfrm>
          <a:off x="8140700" y="19177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381000</xdr:colOff>
      <xdr:row>11</xdr:row>
      <xdr:rowOff>12700</xdr:rowOff>
    </xdr:from>
    <xdr:to>
      <xdr:col>1</xdr:col>
      <xdr:colOff>647700</xdr:colOff>
      <xdr:row>24</xdr:row>
      <xdr:rowOff>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36F6EC28-F6A6-7DAA-0184-72953588787F}"/>
            </a:ext>
          </a:extLst>
        </xdr:cNvPr>
        <xdr:cNvSpPr/>
      </xdr:nvSpPr>
      <xdr:spPr>
        <a:xfrm>
          <a:off x="381000" y="1981200"/>
          <a:ext cx="952500" cy="2298700"/>
        </a:xfrm>
        <a:prstGeom prst="roundRect">
          <a:avLst/>
        </a:prstGeom>
        <a:solidFill>
          <a:schemeClr val="accent1">
            <a:lumMod val="40000"/>
            <a:lumOff val="60000"/>
          </a:schemeClr>
        </a:solidFill>
        <a:ln w="28575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応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援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エ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リ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ア</a:t>
          </a: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304800</xdr:colOff>
      <xdr:row>11</xdr:row>
      <xdr:rowOff>88900</xdr:rowOff>
    </xdr:from>
    <xdr:to>
      <xdr:col>7</xdr:col>
      <xdr:colOff>228600</xdr:colOff>
      <xdr:row>21</xdr:row>
      <xdr:rowOff>152400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A36110B3-FCE9-D68F-0753-3F852B0F0246}"/>
            </a:ext>
          </a:extLst>
        </xdr:cNvPr>
        <xdr:cNvSpPr/>
      </xdr:nvSpPr>
      <xdr:spPr>
        <a:xfrm>
          <a:off x="4419600" y="2590800"/>
          <a:ext cx="609600" cy="1841500"/>
        </a:xfrm>
        <a:prstGeom prst="roundRect">
          <a:avLst/>
        </a:prstGeom>
        <a:solidFill>
          <a:schemeClr val="accent4">
            <a:lumMod val="40000"/>
            <a:lumOff val="60000"/>
          </a:schemeClr>
        </a:solidFill>
        <a:ln w="28575">
          <a:solidFill>
            <a:schemeClr val="accent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ベ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ン</a:t>
          </a:r>
          <a:endParaRPr kumimoji="1" lang="en-US" altLang="ja-JP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チ</a:t>
          </a:r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374650</xdr:colOff>
      <xdr:row>10</xdr:row>
      <xdr:rowOff>6350</xdr:rowOff>
    </xdr:from>
    <xdr:to>
      <xdr:col>2</xdr:col>
      <xdr:colOff>374650</xdr:colOff>
      <xdr:row>10</xdr:row>
      <xdr:rowOff>6350</xdr:rowOff>
    </xdr:to>
    <xdr:sp macro="" textlink="">
      <xdr:nvSpPr>
        <xdr:cNvPr id="2" name="Line 339">
          <a:extLst>
            <a:ext uri="{FF2B5EF4-FFF2-40B4-BE49-F238E27FC236}">
              <a16:creationId xmlns:a16="http://schemas.microsoft.com/office/drawing/2014/main" id="{391764AD-598C-4B19-9BCD-945857F359A1}"/>
            </a:ext>
          </a:extLst>
        </xdr:cNvPr>
        <xdr:cNvSpPr>
          <a:spLocks noChangeShapeType="1"/>
        </xdr:cNvSpPr>
      </xdr:nvSpPr>
      <xdr:spPr bwMode="auto">
        <a:xfrm>
          <a:off x="1746250" y="22733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374650</xdr:colOff>
      <xdr:row>10</xdr:row>
      <xdr:rowOff>146050</xdr:rowOff>
    </xdr:from>
    <xdr:to>
      <xdr:col>2</xdr:col>
      <xdr:colOff>374650</xdr:colOff>
      <xdr:row>10</xdr:row>
      <xdr:rowOff>146050</xdr:rowOff>
    </xdr:to>
    <xdr:sp macro="" textlink="">
      <xdr:nvSpPr>
        <xdr:cNvPr id="3" name="Line 340">
          <a:extLst>
            <a:ext uri="{FF2B5EF4-FFF2-40B4-BE49-F238E27FC236}">
              <a16:creationId xmlns:a16="http://schemas.microsoft.com/office/drawing/2014/main" id="{B9FEEC81-066C-4E8A-B755-24CF663A9178}"/>
            </a:ext>
          </a:extLst>
        </xdr:cNvPr>
        <xdr:cNvSpPr>
          <a:spLocks noChangeShapeType="1"/>
        </xdr:cNvSpPr>
      </xdr:nvSpPr>
      <xdr:spPr bwMode="auto">
        <a:xfrm>
          <a:off x="1746250" y="2413000"/>
          <a:ext cx="0" cy="0"/>
        </a:xfrm>
        <a:prstGeom prst="line">
          <a:avLst/>
        </a:prstGeom>
        <a:noFill/>
        <a:ln w="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12700</xdr:colOff>
      <xdr:row>1</xdr:row>
      <xdr:rowOff>177800</xdr:rowOff>
    </xdr:from>
    <xdr:to>
      <xdr:col>8</xdr:col>
      <xdr:colOff>598803</xdr:colOff>
      <xdr:row>24</xdr:row>
      <xdr:rowOff>152400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DAD7BE66-889F-6A3F-A9CD-EF39CD2796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656" r="17994" b="28676"/>
        <a:stretch/>
      </xdr:blipFill>
      <xdr:spPr>
        <a:xfrm>
          <a:off x="12700" y="711200"/>
          <a:ext cx="6072503" cy="4254500"/>
        </a:xfrm>
        <a:prstGeom prst="rect">
          <a:avLst/>
        </a:prstGeom>
      </xdr:spPr>
    </xdr:pic>
    <xdr:clientData/>
  </xdr:twoCellAnchor>
  <xdr:twoCellAnchor>
    <xdr:from>
      <xdr:col>2</xdr:col>
      <xdr:colOff>419100</xdr:colOff>
      <xdr:row>3</xdr:row>
      <xdr:rowOff>50800</xdr:rowOff>
    </xdr:from>
    <xdr:to>
      <xdr:col>4</xdr:col>
      <xdr:colOff>660400</xdr:colOff>
      <xdr:row>6</xdr:row>
      <xdr:rowOff>50800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FE6E68D4-5DB7-23BD-DD63-A91CD54F105A}"/>
            </a:ext>
          </a:extLst>
        </xdr:cNvPr>
        <xdr:cNvSpPr/>
      </xdr:nvSpPr>
      <xdr:spPr>
        <a:xfrm rot="2238385">
          <a:off x="1790700" y="11303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520700</xdr:colOff>
      <xdr:row>12</xdr:row>
      <xdr:rowOff>50800</xdr:rowOff>
    </xdr:from>
    <xdr:to>
      <xdr:col>3</xdr:col>
      <xdr:colOff>76200</xdr:colOff>
      <xdr:row>15</xdr:row>
      <xdr:rowOff>50800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EC6BFB7A-F8F8-4D98-C224-9CCCA3424E16}"/>
            </a:ext>
          </a:extLst>
        </xdr:cNvPr>
        <xdr:cNvSpPr/>
      </xdr:nvSpPr>
      <xdr:spPr>
        <a:xfrm rot="2238385">
          <a:off x="520700" y="2730500"/>
          <a:ext cx="1612900" cy="5334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213750</xdr:colOff>
      <xdr:row>4</xdr:row>
      <xdr:rowOff>2977</xdr:rowOff>
    </xdr:from>
    <xdr:to>
      <xdr:col>8</xdr:col>
      <xdr:colOff>455050</xdr:colOff>
      <xdr:row>9</xdr:row>
      <xdr:rowOff>40608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6709CC4B-F77E-CD5F-6865-7D5D741D46C1}"/>
            </a:ext>
          </a:extLst>
        </xdr:cNvPr>
        <xdr:cNvSpPr/>
      </xdr:nvSpPr>
      <xdr:spPr>
        <a:xfrm rot="19513302">
          <a:off x="4328550" y="1260277"/>
          <a:ext cx="1612900" cy="926631"/>
        </a:xfrm>
        <a:prstGeom prst="roundRect">
          <a:avLst/>
        </a:prstGeom>
        <a:solidFill>
          <a:schemeClr val="accent1">
            <a:lumMod val="20000"/>
            <a:lumOff val="80000"/>
            <a:alpha val="45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203201</xdr:colOff>
      <xdr:row>27</xdr:row>
      <xdr:rowOff>0</xdr:rowOff>
    </xdr:from>
    <xdr:to>
      <xdr:col>2</xdr:col>
      <xdr:colOff>271601</xdr:colOff>
      <xdr:row>30</xdr:row>
      <xdr:rowOff>6600</xdr:rowOff>
    </xdr:to>
    <xdr:sp macro="" textlink="">
      <xdr:nvSpPr>
        <xdr:cNvPr id="47" name="四角形: 角を丸くする 46">
          <a:extLst>
            <a:ext uri="{FF2B5EF4-FFF2-40B4-BE49-F238E27FC236}">
              <a16:creationId xmlns:a16="http://schemas.microsoft.com/office/drawing/2014/main" id="{215D31FA-E0C7-657C-7BDC-B34E5033DCDD}"/>
            </a:ext>
          </a:extLst>
        </xdr:cNvPr>
        <xdr:cNvSpPr/>
      </xdr:nvSpPr>
      <xdr:spPr>
        <a:xfrm>
          <a:off x="203201" y="5346700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FF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203200</xdr:colOff>
      <xdr:row>31</xdr:row>
      <xdr:rowOff>25399</xdr:rowOff>
    </xdr:from>
    <xdr:to>
      <xdr:col>2</xdr:col>
      <xdr:colOff>271600</xdr:colOff>
      <xdr:row>34</xdr:row>
      <xdr:rowOff>31999</xdr:rowOff>
    </xdr:to>
    <xdr:sp macro="" textlink="">
      <xdr:nvSpPr>
        <xdr:cNvPr id="48" name="四角形: 角を丸くする 47">
          <a:extLst>
            <a:ext uri="{FF2B5EF4-FFF2-40B4-BE49-F238E27FC236}">
              <a16:creationId xmlns:a16="http://schemas.microsoft.com/office/drawing/2014/main" id="{3D0D369D-9EF7-6094-356F-47D347DADE9F}"/>
            </a:ext>
          </a:extLst>
        </xdr:cNvPr>
        <xdr:cNvSpPr/>
      </xdr:nvSpPr>
      <xdr:spPr>
        <a:xfrm>
          <a:off x="203200" y="6083299"/>
          <a:ext cx="1440000" cy="540000"/>
        </a:xfrm>
        <a:prstGeom prst="roundRect">
          <a:avLst/>
        </a:prstGeom>
        <a:solidFill>
          <a:schemeClr val="accent1">
            <a:alpha val="60000"/>
          </a:schemeClr>
        </a:solidFill>
        <a:ln w="508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396875</xdr:colOff>
      <xdr:row>1</xdr:row>
      <xdr:rowOff>152399</xdr:rowOff>
    </xdr:from>
    <xdr:to>
      <xdr:col>1</xdr:col>
      <xdr:colOff>704851</xdr:colOff>
      <xdr:row>5</xdr:row>
      <xdr:rowOff>120650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E26C417-6FA9-477C-A72C-96E63F193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396875" y="390524"/>
          <a:ext cx="1060451" cy="1054101"/>
        </a:xfrm>
        <a:prstGeom prst="rect">
          <a:avLst/>
        </a:prstGeom>
      </xdr:spPr>
    </xdr:pic>
    <xdr:clientData/>
  </xdr:twoCellAnchor>
  <xdr:twoCellAnchor editAs="oneCell">
    <xdr:from>
      <xdr:col>10</xdr:col>
      <xdr:colOff>571500</xdr:colOff>
      <xdr:row>1</xdr:row>
      <xdr:rowOff>152399</xdr:rowOff>
    </xdr:from>
    <xdr:to>
      <xdr:col>12</xdr:col>
      <xdr:colOff>127001</xdr:colOff>
      <xdr:row>5</xdr:row>
      <xdr:rowOff>120650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6FDC89CB-5B97-44EA-847E-4FE4B270E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7429500" y="390524"/>
          <a:ext cx="1060451" cy="1054101"/>
        </a:xfrm>
        <a:prstGeom prst="rect">
          <a:avLst/>
        </a:prstGeom>
      </xdr:spPr>
    </xdr:pic>
    <xdr:clientData/>
  </xdr:twoCellAnchor>
  <xdr:twoCellAnchor>
    <xdr:from>
      <xdr:col>0</xdr:col>
      <xdr:colOff>63500</xdr:colOff>
      <xdr:row>12</xdr:row>
      <xdr:rowOff>6686</xdr:rowOff>
    </xdr:from>
    <xdr:to>
      <xdr:col>12</xdr:col>
      <xdr:colOff>695325</xdr:colOff>
      <xdr:row>25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FD0017D-637D-4153-ACEC-1B147589FA25}"/>
            </a:ext>
          </a:extLst>
        </xdr:cNvPr>
        <xdr:cNvSpPr txBox="1"/>
      </xdr:nvSpPr>
      <xdr:spPr>
        <a:xfrm>
          <a:off x="63500" y="3226136"/>
          <a:ext cx="9661525" cy="34127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60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チーム名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view="pageBreakPreview" zoomScaleNormal="100" zoomScaleSheetLayoutView="100" workbookViewId="0">
      <selection activeCell="A2" sqref="A2"/>
    </sheetView>
  </sheetViews>
  <sheetFormatPr defaultColWidth="9" defaultRowHeight="15.75" customHeight="1" x14ac:dyDescent="0.45"/>
  <cols>
    <col min="1" max="1" width="3.86328125" customWidth="1"/>
    <col min="2" max="2" width="9.36328125" customWidth="1"/>
    <col min="3" max="3" width="10.2265625" customWidth="1"/>
    <col min="4" max="4" width="4.1328125" customWidth="1"/>
    <col min="6" max="6" width="6.5" customWidth="1"/>
    <col min="8" max="9" width="4" customWidth="1"/>
    <col min="10" max="10" width="6.6328125" customWidth="1"/>
    <col min="11" max="11" width="4.1328125" customWidth="1"/>
    <col min="13" max="13" width="8" customWidth="1"/>
    <col min="15" max="15" width="4" customWidth="1"/>
    <col min="16" max="16" width="6.36328125" customWidth="1"/>
    <col min="17" max="17" width="4" customWidth="1"/>
  </cols>
  <sheetData>
    <row r="1" spans="1:17" ht="49.5" customHeight="1" x14ac:dyDescent="0.55000000000000004">
      <c r="A1" s="74" t="s">
        <v>104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1"/>
    </row>
    <row r="2" spans="1:17" ht="21" customHeight="1" x14ac:dyDescent="0.45"/>
    <row r="3" spans="1:17" ht="21.75" customHeight="1" x14ac:dyDescent="0.5">
      <c r="A3" s="2"/>
      <c r="B3" s="2" t="s">
        <v>0</v>
      </c>
      <c r="C3" s="2" t="s">
        <v>103</v>
      </c>
      <c r="D3" s="2"/>
      <c r="E3" s="2"/>
    </row>
    <row r="4" spans="1:17" ht="21.75" customHeight="1" x14ac:dyDescent="0.5">
      <c r="A4" s="2"/>
      <c r="B4" s="2"/>
      <c r="C4" s="2"/>
      <c r="D4" s="2"/>
      <c r="E4" s="2"/>
    </row>
    <row r="5" spans="1:17" ht="21.75" customHeight="1" x14ac:dyDescent="0.5">
      <c r="A5" s="2"/>
      <c r="B5" s="2" t="s">
        <v>43</v>
      </c>
      <c r="C5" s="2"/>
      <c r="D5" s="2"/>
      <c r="E5" s="2"/>
    </row>
    <row r="6" spans="1:17" ht="21.75" customHeight="1" x14ac:dyDescent="0.5">
      <c r="A6" s="2"/>
      <c r="B6" s="2">
        <v>1</v>
      </c>
      <c r="C6" s="2" t="s">
        <v>120</v>
      </c>
      <c r="G6" s="2"/>
      <c r="H6" s="22" t="s">
        <v>83</v>
      </c>
    </row>
    <row r="7" spans="1:17" ht="21.75" customHeight="1" x14ac:dyDescent="0.5">
      <c r="A7" s="2"/>
      <c r="B7" s="2">
        <v>2</v>
      </c>
      <c r="C7" s="2" t="s">
        <v>121</v>
      </c>
      <c r="D7" s="2"/>
      <c r="G7" s="2"/>
      <c r="H7" s="22" t="s">
        <v>84</v>
      </c>
    </row>
    <row r="8" spans="1:17" ht="21.75" customHeight="1" x14ac:dyDescent="0.5">
      <c r="A8" s="2"/>
      <c r="B8" s="2">
        <v>3</v>
      </c>
      <c r="C8" s="2" t="s">
        <v>122</v>
      </c>
      <c r="G8" s="2"/>
      <c r="H8" s="22" t="s">
        <v>85</v>
      </c>
    </row>
    <row r="9" spans="1:17" ht="21.75" customHeight="1" x14ac:dyDescent="0.5">
      <c r="A9" s="2"/>
      <c r="B9" s="2">
        <v>4</v>
      </c>
      <c r="C9" s="2" t="s">
        <v>123</v>
      </c>
      <c r="G9" s="2"/>
      <c r="H9" s="22" t="s">
        <v>86</v>
      </c>
    </row>
    <row r="10" spans="1:17" ht="21.75" customHeight="1" x14ac:dyDescent="0.5">
      <c r="A10" s="2"/>
      <c r="B10" s="2">
        <v>5</v>
      </c>
      <c r="C10" s="2" t="s">
        <v>124</v>
      </c>
      <c r="D10" s="2"/>
      <c r="E10" s="2"/>
      <c r="G10" s="2"/>
      <c r="H10" s="22" t="s">
        <v>87</v>
      </c>
    </row>
    <row r="11" spans="1:17" ht="21.75" customHeight="1" x14ac:dyDescent="0.5">
      <c r="A11" s="2"/>
      <c r="B11" s="2">
        <v>6</v>
      </c>
      <c r="C11" s="2" t="s">
        <v>125</v>
      </c>
      <c r="D11" s="2"/>
      <c r="G11" s="2"/>
      <c r="H11" s="22" t="s">
        <v>88</v>
      </c>
    </row>
    <row r="12" spans="1:17" ht="21.75" customHeight="1" x14ac:dyDescent="0.5">
      <c r="A12" s="2"/>
      <c r="B12" s="2"/>
    </row>
    <row r="13" spans="1:17" ht="21.75" customHeight="1" x14ac:dyDescent="0.5">
      <c r="A13" s="2"/>
      <c r="B13" s="2" t="s">
        <v>29</v>
      </c>
      <c r="C13" s="2"/>
      <c r="D13" s="2"/>
      <c r="E13" s="2"/>
    </row>
    <row r="14" spans="1:17" ht="21.75" customHeight="1" x14ac:dyDescent="0.5">
      <c r="A14" s="3"/>
      <c r="B14" s="3"/>
      <c r="C14" s="20" t="s">
        <v>82</v>
      </c>
      <c r="D14" s="72" t="s">
        <v>105</v>
      </c>
      <c r="E14" s="76"/>
      <c r="F14" s="76"/>
      <c r="G14" s="76"/>
      <c r="H14" s="76"/>
      <c r="I14" s="76"/>
      <c r="J14" s="73"/>
      <c r="K14" s="72" t="s">
        <v>106</v>
      </c>
      <c r="L14" s="76"/>
      <c r="M14" s="76"/>
      <c r="N14" s="76"/>
      <c r="O14" s="76"/>
      <c r="P14" s="76"/>
      <c r="Q14" s="73"/>
    </row>
    <row r="15" spans="1:17" ht="21.75" customHeight="1" x14ac:dyDescent="0.45">
      <c r="A15" s="4"/>
      <c r="B15" s="68" t="s">
        <v>111</v>
      </c>
      <c r="C15" s="19" t="s">
        <v>1</v>
      </c>
      <c r="D15" s="80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2"/>
    </row>
    <row r="16" spans="1:17" ht="21.75" customHeight="1" x14ac:dyDescent="0.45">
      <c r="A16" s="4"/>
      <c r="B16" s="68" t="s">
        <v>112</v>
      </c>
      <c r="C16" s="4" t="s">
        <v>2</v>
      </c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5"/>
    </row>
    <row r="17" spans="1:17" ht="21.75" customHeight="1" x14ac:dyDescent="0.45">
      <c r="A17" s="4"/>
      <c r="B17" s="68" t="s">
        <v>113</v>
      </c>
      <c r="C17" s="4" t="s">
        <v>3</v>
      </c>
      <c r="D17" s="77" t="s">
        <v>4</v>
      </c>
      <c r="E17" s="78"/>
      <c r="F17" s="78"/>
      <c r="G17" s="78"/>
      <c r="H17" s="79"/>
      <c r="I17" s="18" t="s">
        <v>80</v>
      </c>
      <c r="J17" s="5" t="s">
        <v>5</v>
      </c>
      <c r="K17" s="77" t="s">
        <v>6</v>
      </c>
      <c r="L17" s="78"/>
      <c r="M17" s="78"/>
      <c r="N17" s="78"/>
      <c r="O17" s="79"/>
      <c r="P17" s="5" t="s">
        <v>5</v>
      </c>
      <c r="Q17" s="18" t="s">
        <v>80</v>
      </c>
    </row>
    <row r="18" spans="1:17" ht="21.75" customHeight="1" x14ac:dyDescent="0.45">
      <c r="A18" s="4" t="s">
        <v>7</v>
      </c>
      <c r="B18" s="68" t="s">
        <v>114</v>
      </c>
      <c r="C18" s="4" t="s">
        <v>8</v>
      </c>
      <c r="D18" s="72" t="str">
        <f>組合せ!F7</f>
        <v xml:space="preserve"> FC.RosaClaroU12</v>
      </c>
      <c r="E18" s="73"/>
      <c r="F18" s="168" t="s">
        <v>145</v>
      </c>
      <c r="G18" s="72" t="str">
        <f>組合せ!A14</f>
        <v>カティオーラPramo</v>
      </c>
      <c r="H18" s="73"/>
      <c r="I18" s="23" t="s">
        <v>97</v>
      </c>
      <c r="J18" s="5" t="s">
        <v>55</v>
      </c>
      <c r="K18" s="72" t="str">
        <f>組合せ!W7</f>
        <v>Team南大分</v>
      </c>
      <c r="L18" s="73"/>
      <c r="M18" s="168" t="s">
        <v>146</v>
      </c>
      <c r="N18" s="72" t="str">
        <f>組合せ!S14</f>
        <v>SKKガールズ</v>
      </c>
      <c r="O18" s="73"/>
      <c r="P18" s="5" t="s">
        <v>55</v>
      </c>
      <c r="Q18" s="23" t="s">
        <v>99</v>
      </c>
    </row>
    <row r="19" spans="1:17" ht="21.75" customHeight="1" x14ac:dyDescent="0.45">
      <c r="A19" s="4" t="s">
        <v>10</v>
      </c>
      <c r="B19" s="68" t="s">
        <v>115</v>
      </c>
      <c r="C19" s="4" t="s">
        <v>11</v>
      </c>
      <c r="D19" s="72" t="str">
        <f>組合せ!F7</f>
        <v xml:space="preserve"> FC.RosaClaroU12</v>
      </c>
      <c r="E19" s="73"/>
      <c r="F19" s="168" t="s">
        <v>147</v>
      </c>
      <c r="G19" s="72" t="str">
        <f>組合せ!J14</f>
        <v>別府ガールズサッカークラブ</v>
      </c>
      <c r="H19" s="73"/>
      <c r="I19" s="23" t="s">
        <v>98</v>
      </c>
      <c r="J19" s="5" t="s">
        <v>55</v>
      </c>
      <c r="K19" s="72" t="str">
        <f>K18</f>
        <v>Team南大分</v>
      </c>
      <c r="L19" s="73"/>
      <c r="M19" s="168" t="s">
        <v>148</v>
      </c>
      <c r="N19" s="72" t="str">
        <f>組合せ!AA14</f>
        <v>中津FC POMATO U-12</v>
      </c>
      <c r="O19" s="73"/>
      <c r="P19" s="5" t="s">
        <v>55</v>
      </c>
      <c r="Q19" s="23" t="s">
        <v>100</v>
      </c>
    </row>
    <row r="20" spans="1:17" ht="21.75" customHeight="1" x14ac:dyDescent="0.45">
      <c r="A20" s="4" t="s">
        <v>12</v>
      </c>
      <c r="B20" s="68" t="s">
        <v>116</v>
      </c>
      <c r="C20" s="4" t="s">
        <v>11</v>
      </c>
      <c r="D20" s="72" t="str">
        <f>G18</f>
        <v>カティオーラPramo</v>
      </c>
      <c r="E20" s="73"/>
      <c r="F20" s="168" t="s">
        <v>149</v>
      </c>
      <c r="G20" s="72" t="str">
        <f>G19</f>
        <v>別府ガールズサッカークラブ</v>
      </c>
      <c r="H20" s="73"/>
      <c r="I20" s="23" t="s">
        <v>99</v>
      </c>
      <c r="J20" s="5" t="s">
        <v>55</v>
      </c>
      <c r="K20" s="72" t="str">
        <f>N18</f>
        <v>SKKガールズ</v>
      </c>
      <c r="L20" s="73"/>
      <c r="M20" s="168" t="s">
        <v>150</v>
      </c>
      <c r="N20" s="72" t="str">
        <f>N19</f>
        <v>中津FC POMATO U-12</v>
      </c>
      <c r="O20" s="73"/>
      <c r="P20" s="5" t="s">
        <v>55</v>
      </c>
      <c r="Q20" s="23" t="s">
        <v>100</v>
      </c>
    </row>
    <row r="21" spans="1:17" ht="21.75" customHeight="1" x14ac:dyDescent="0.45">
      <c r="A21" s="4" t="s">
        <v>13</v>
      </c>
      <c r="B21" s="68" t="s">
        <v>117</v>
      </c>
      <c r="C21" s="4" t="s">
        <v>101</v>
      </c>
      <c r="D21" s="72" t="s">
        <v>154</v>
      </c>
      <c r="E21" s="73"/>
      <c r="F21" s="168" t="s">
        <v>164</v>
      </c>
      <c r="G21" s="72" t="s">
        <v>155</v>
      </c>
      <c r="H21" s="73"/>
      <c r="I21" s="23"/>
      <c r="J21" s="5" t="s">
        <v>54</v>
      </c>
      <c r="K21" s="72"/>
      <c r="L21" s="73"/>
      <c r="M21" s="4" t="s">
        <v>9</v>
      </c>
      <c r="N21" s="72"/>
      <c r="O21" s="73"/>
      <c r="P21" s="5"/>
      <c r="Q21" s="23"/>
    </row>
    <row r="22" spans="1:17" ht="21.75" customHeight="1" x14ac:dyDescent="0.45">
      <c r="A22" s="4" t="s">
        <v>14</v>
      </c>
      <c r="B22" s="68" t="s">
        <v>118</v>
      </c>
      <c r="C22" s="4" t="s">
        <v>51</v>
      </c>
      <c r="D22" s="72" t="s">
        <v>156</v>
      </c>
      <c r="E22" s="73"/>
      <c r="F22" s="168" t="s">
        <v>150</v>
      </c>
      <c r="G22" s="72" t="s">
        <v>157</v>
      </c>
      <c r="H22" s="73"/>
      <c r="I22" s="23" t="s">
        <v>99</v>
      </c>
      <c r="J22" s="5" t="s">
        <v>55</v>
      </c>
      <c r="K22" s="72" t="s">
        <v>158</v>
      </c>
      <c r="L22" s="73"/>
      <c r="M22" s="168" t="s">
        <v>165</v>
      </c>
      <c r="N22" s="72" t="s">
        <v>159</v>
      </c>
      <c r="O22" s="73"/>
      <c r="P22" s="5" t="s">
        <v>55</v>
      </c>
      <c r="Q22" s="23" t="s">
        <v>98</v>
      </c>
    </row>
    <row r="23" spans="1:17" ht="21.75" customHeight="1" x14ac:dyDescent="0.45">
      <c r="A23" s="4" t="s">
        <v>52</v>
      </c>
      <c r="B23" s="68" t="s">
        <v>119</v>
      </c>
      <c r="C23" s="4" t="s">
        <v>53</v>
      </c>
      <c r="D23" s="72" t="s">
        <v>157</v>
      </c>
      <c r="E23" s="73"/>
      <c r="F23" s="194" t="s">
        <v>175</v>
      </c>
      <c r="G23" s="72" t="s">
        <v>158</v>
      </c>
      <c r="H23" s="73"/>
      <c r="I23" s="23" t="s">
        <v>97</v>
      </c>
      <c r="J23" s="5" t="s">
        <v>55</v>
      </c>
      <c r="K23" s="72" t="s">
        <v>57</v>
      </c>
      <c r="L23" s="73"/>
      <c r="M23" s="4"/>
      <c r="N23" s="72"/>
      <c r="O23" s="73"/>
      <c r="P23" s="5"/>
      <c r="Q23" s="17"/>
    </row>
    <row r="24" spans="1:17" ht="21.75" customHeight="1" x14ac:dyDescent="0.45">
      <c r="A24" s="4"/>
      <c r="B24" s="4"/>
      <c r="C24" s="4" t="s">
        <v>15</v>
      </c>
      <c r="D24" s="72" t="s">
        <v>16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3"/>
    </row>
    <row r="25" spans="1:17" ht="21.75" customHeight="1" x14ac:dyDescent="0.45"/>
    <row r="26" spans="1:17" ht="21.75" customHeight="1" x14ac:dyDescent="0.5">
      <c r="A26" s="6" t="s">
        <v>129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ht="21.75" customHeight="1" x14ac:dyDescent="0.5">
      <c r="A27" s="2"/>
      <c r="B27" s="2"/>
      <c r="C27" s="7" t="s">
        <v>17</v>
      </c>
      <c r="D27" s="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ht="21.75" customHeight="1" x14ac:dyDescent="0.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ht="21.75" customHeight="1" x14ac:dyDescent="0.5">
      <c r="A29" s="2"/>
      <c r="B29" s="2" t="s">
        <v>18</v>
      </c>
      <c r="C29" s="2"/>
      <c r="D29" s="2"/>
      <c r="E29" s="2" t="s">
        <v>128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ht="21.75" customHeight="1" x14ac:dyDescent="0.5">
      <c r="A30" s="2"/>
      <c r="B30" s="2" t="s">
        <v>19</v>
      </c>
      <c r="C30" s="2"/>
      <c r="D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ht="21.75" customHeight="1" x14ac:dyDescent="0.5">
      <c r="A31" s="2"/>
      <c r="B31" s="2" t="s">
        <v>20</v>
      </c>
      <c r="C31" s="2"/>
      <c r="D31" s="2"/>
      <c r="E31" s="2" t="s">
        <v>93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ht="21.75" customHeight="1" x14ac:dyDescent="0.5">
      <c r="A32" s="2"/>
      <c r="B32" s="2" t="s">
        <v>21</v>
      </c>
      <c r="C32" s="2"/>
      <c r="D32" s="2"/>
      <c r="E32" s="2" t="s">
        <v>127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ht="21.75" customHeight="1" x14ac:dyDescent="0.5">
      <c r="A33" s="2"/>
      <c r="B33" s="2" t="s">
        <v>22</v>
      </c>
      <c r="C33" s="2"/>
      <c r="D33" s="2"/>
      <c r="E33" s="2" t="s">
        <v>94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ht="21.75" customHeight="1" x14ac:dyDescent="0.5">
      <c r="A34" s="2"/>
      <c r="B34" s="2" t="s">
        <v>23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21.75" customHeight="1" x14ac:dyDescent="0.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ht="21.75" customHeight="1" x14ac:dyDescent="0.5">
      <c r="A36" s="2"/>
      <c r="B36" s="2" t="s">
        <v>24</v>
      </c>
      <c r="C36" s="2"/>
      <c r="D36" s="2"/>
      <c r="E36" s="2" t="s">
        <v>128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ht="21.75" customHeight="1" x14ac:dyDescent="0.5">
      <c r="A37" s="2"/>
      <c r="B37" s="2" t="s">
        <v>25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21.75" customHeight="1" x14ac:dyDescent="0.5">
      <c r="A38" s="2"/>
      <c r="B38" s="2" t="s">
        <v>26</v>
      </c>
      <c r="C38" s="2"/>
      <c r="D38" s="2"/>
      <c r="E38" s="2" t="s">
        <v>95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21.75" customHeight="1" x14ac:dyDescent="0.5">
      <c r="A39" s="2"/>
      <c r="B39" s="2" t="s">
        <v>27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ht="21.75" customHeight="1" x14ac:dyDescent="0.5">
      <c r="A40" s="2"/>
      <c r="B40" s="2" t="s">
        <v>28</v>
      </c>
      <c r="C40" s="2"/>
      <c r="D40" s="2"/>
      <c r="E40" s="2" t="s">
        <v>96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ht="21.75" customHeight="1" x14ac:dyDescent="0.5">
      <c r="A41" s="2"/>
      <c r="B41" s="2" t="s">
        <v>23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ht="21.75" customHeight="1" x14ac:dyDescent="0.45"/>
  </sheetData>
  <mergeCells count="32">
    <mergeCell ref="D15:Q15"/>
    <mergeCell ref="D16:Q16"/>
    <mergeCell ref="K14:Q14"/>
    <mergeCell ref="D24:Q24"/>
    <mergeCell ref="D23:E23"/>
    <mergeCell ref="G23:H23"/>
    <mergeCell ref="K23:L23"/>
    <mergeCell ref="N23:O23"/>
    <mergeCell ref="N18:O18"/>
    <mergeCell ref="N19:O19"/>
    <mergeCell ref="N20:O20"/>
    <mergeCell ref="N21:O21"/>
    <mergeCell ref="N22:O22"/>
    <mergeCell ref="G21:H21"/>
    <mergeCell ref="G22:H22"/>
    <mergeCell ref="K18:L18"/>
    <mergeCell ref="K19:L19"/>
    <mergeCell ref="K20:L20"/>
    <mergeCell ref="K21:L21"/>
    <mergeCell ref="K22:L22"/>
    <mergeCell ref="A1:P1"/>
    <mergeCell ref="D14:J14"/>
    <mergeCell ref="D17:H17"/>
    <mergeCell ref="K17:O17"/>
    <mergeCell ref="D18:E18"/>
    <mergeCell ref="D19:E19"/>
    <mergeCell ref="D20:E20"/>
    <mergeCell ref="D21:E21"/>
    <mergeCell ref="D22:E22"/>
    <mergeCell ref="G18:H18"/>
    <mergeCell ref="G19:H19"/>
    <mergeCell ref="G20:H20"/>
  </mergeCells>
  <phoneticPr fontId="2"/>
  <printOptions horizontalCentered="1"/>
  <pageMargins left="0.19685039370078741" right="0.19685039370078741" top="0.19685039370078741" bottom="0.19685039370078741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52"/>
  <sheetViews>
    <sheetView tabSelected="1" workbookViewId="0">
      <selection activeCell="A2" sqref="A2"/>
    </sheetView>
  </sheetViews>
  <sheetFormatPr defaultColWidth="8.7265625" defaultRowHeight="13.25" x14ac:dyDescent="0.45"/>
  <cols>
    <col min="1" max="33" width="3.1328125" style="10" customWidth="1"/>
    <col min="34" max="34" width="8.90625" style="9" bestFit="1" customWidth="1"/>
    <col min="35" max="16384" width="8.7265625" style="10"/>
  </cols>
  <sheetData>
    <row r="1" spans="1:32" ht="54" customHeight="1" x14ac:dyDescent="0.45">
      <c r="A1" s="93" t="s">
        <v>107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</row>
    <row r="2" spans="1:32" x14ac:dyDescent="0.45">
      <c r="A2" s="9"/>
    </row>
    <row r="3" spans="1:32" x14ac:dyDescent="0.45">
      <c r="A3" s="9"/>
      <c r="U3" s="10" t="s">
        <v>59</v>
      </c>
      <c r="W3" s="119" t="s">
        <v>108</v>
      </c>
      <c r="X3" s="119"/>
      <c r="Y3" s="119"/>
      <c r="Z3" s="119"/>
      <c r="AA3" s="119"/>
      <c r="AB3" s="119"/>
      <c r="AC3" s="119"/>
      <c r="AD3" s="119"/>
      <c r="AE3" s="119"/>
      <c r="AF3" s="119"/>
    </row>
    <row r="4" spans="1:32" x14ac:dyDescent="0.45">
      <c r="A4" s="9"/>
      <c r="U4" s="10" t="s">
        <v>60</v>
      </c>
      <c r="W4" s="95" t="s">
        <v>109</v>
      </c>
      <c r="X4" s="95"/>
      <c r="Y4" s="95"/>
      <c r="Z4" s="95"/>
      <c r="AA4" s="95"/>
      <c r="AB4" s="95"/>
      <c r="AC4" s="95"/>
      <c r="AD4" s="95"/>
      <c r="AE4" s="95"/>
      <c r="AF4" s="95"/>
    </row>
    <row r="5" spans="1:32" x14ac:dyDescent="0.45">
      <c r="A5" s="9"/>
    </row>
    <row r="6" spans="1:32" x14ac:dyDescent="0.45">
      <c r="A6" s="9"/>
      <c r="X6" s="88"/>
      <c r="Y6" s="88"/>
      <c r="Z6" s="88"/>
      <c r="AA6" s="88"/>
    </row>
    <row r="7" spans="1:32" x14ac:dyDescent="0.45">
      <c r="A7" s="9"/>
      <c r="F7" s="102" t="s">
        <v>126</v>
      </c>
      <c r="G7" s="103"/>
      <c r="H7" s="103"/>
      <c r="I7" s="103"/>
      <c r="J7" s="103"/>
      <c r="K7" s="104"/>
      <c r="W7" s="105" t="s">
        <v>122</v>
      </c>
      <c r="X7" s="106"/>
      <c r="Y7" s="106"/>
      <c r="Z7" s="106"/>
      <c r="AA7" s="106"/>
      <c r="AB7" s="107"/>
    </row>
    <row r="8" spans="1:32" x14ac:dyDescent="0.45">
      <c r="A8" s="9"/>
    </row>
    <row r="9" spans="1:32" x14ac:dyDescent="0.45">
      <c r="A9" s="9"/>
    </row>
    <row r="10" spans="1:32" x14ac:dyDescent="0.45">
      <c r="A10" s="9"/>
    </row>
    <row r="11" spans="1:32" x14ac:dyDescent="0.45">
      <c r="A11" s="9"/>
      <c r="G11" s="88" t="s">
        <v>61</v>
      </c>
      <c r="H11" s="88"/>
      <c r="I11" s="88"/>
      <c r="J11" s="88"/>
      <c r="X11" s="88" t="s">
        <v>62</v>
      </c>
      <c r="Y11" s="88"/>
      <c r="Z11" s="88"/>
      <c r="AA11" s="88"/>
    </row>
    <row r="12" spans="1:32" x14ac:dyDescent="0.45">
      <c r="A12" s="9"/>
      <c r="N12" s="11"/>
      <c r="Z12" s="11"/>
    </row>
    <row r="14" spans="1:32" x14ac:dyDescent="0.45">
      <c r="A14" s="102" t="s">
        <v>120</v>
      </c>
      <c r="B14" s="103"/>
      <c r="C14" s="103"/>
      <c r="D14" s="103"/>
      <c r="E14" s="103"/>
      <c r="F14" s="103"/>
      <c r="G14" s="104"/>
      <c r="J14" s="102" t="s">
        <v>121</v>
      </c>
      <c r="K14" s="103"/>
      <c r="L14" s="103"/>
      <c r="M14" s="103"/>
      <c r="N14" s="103"/>
      <c r="O14" s="103"/>
      <c r="P14" s="104"/>
      <c r="R14" s="9"/>
      <c r="S14" s="105" t="s">
        <v>124</v>
      </c>
      <c r="T14" s="106"/>
      <c r="U14" s="106"/>
      <c r="V14" s="106"/>
      <c r="W14" s="106"/>
      <c r="X14" s="107"/>
      <c r="AA14" s="102" t="s">
        <v>123</v>
      </c>
      <c r="AB14" s="103"/>
      <c r="AC14" s="103"/>
      <c r="AD14" s="103"/>
      <c r="AE14" s="103"/>
      <c r="AF14" s="104"/>
    </row>
    <row r="15" spans="1:32" x14ac:dyDescent="0.45">
      <c r="B15" s="9"/>
      <c r="C15" s="9"/>
      <c r="D15" s="9"/>
      <c r="M15" s="9"/>
      <c r="N15" s="9"/>
      <c r="O15" s="9"/>
      <c r="P15" s="9"/>
      <c r="R15" s="9"/>
      <c r="S15" s="9"/>
      <c r="T15" s="9"/>
      <c r="U15" s="9"/>
      <c r="AD15" s="9"/>
      <c r="AE15" s="9"/>
      <c r="AF15" s="9"/>
    </row>
    <row r="16" spans="1:32" x14ac:dyDescent="0.45">
      <c r="A16" s="96" t="s">
        <v>63</v>
      </c>
      <c r="B16" s="96"/>
      <c r="C16" s="96"/>
      <c r="D16" s="96"/>
      <c r="E16" s="12"/>
      <c r="AE16" s="24"/>
    </row>
    <row r="17" spans="1:34" ht="30" customHeight="1" x14ac:dyDescent="0.45">
      <c r="A17" s="13"/>
      <c r="B17" s="86" t="s">
        <v>30</v>
      </c>
      <c r="C17" s="86"/>
      <c r="D17" s="86"/>
      <c r="E17" s="86"/>
      <c r="F17" s="87"/>
      <c r="G17" s="97" t="str">
        <f>B18</f>
        <v xml:space="preserve"> FC.RosaClaroU12</v>
      </c>
      <c r="H17" s="98"/>
      <c r="I17" s="98"/>
      <c r="J17" s="98"/>
      <c r="K17" s="99"/>
      <c r="L17" s="97" t="str">
        <f>B20</f>
        <v>カティオーラPramo</v>
      </c>
      <c r="M17" s="98"/>
      <c r="N17" s="98"/>
      <c r="O17" s="98"/>
      <c r="P17" s="99"/>
      <c r="Q17" s="100" t="str">
        <f>B22</f>
        <v>別府ガールズサッカークラブ</v>
      </c>
      <c r="R17" s="100"/>
      <c r="S17" s="100"/>
      <c r="T17" s="100"/>
      <c r="U17" s="100"/>
      <c r="V17" s="101" t="s">
        <v>64</v>
      </c>
      <c r="W17" s="101"/>
      <c r="X17" s="101" t="s">
        <v>65</v>
      </c>
      <c r="Y17" s="101"/>
      <c r="Z17" s="101" t="s">
        <v>66</v>
      </c>
      <c r="AA17" s="101"/>
      <c r="AB17" s="101" t="s">
        <v>67</v>
      </c>
      <c r="AC17" s="101"/>
      <c r="AD17" s="101" t="s">
        <v>68</v>
      </c>
      <c r="AE17" s="101"/>
      <c r="AH17" s="169" t="s">
        <v>153</v>
      </c>
    </row>
    <row r="18" spans="1:34" x14ac:dyDescent="0.45">
      <c r="A18" s="108" t="s">
        <v>69</v>
      </c>
      <c r="B18" s="89" t="str">
        <f>F7</f>
        <v xml:space="preserve"> FC.RosaClaroU12</v>
      </c>
      <c r="C18" s="89"/>
      <c r="D18" s="89"/>
      <c r="E18" s="89"/>
      <c r="F18" s="110"/>
      <c r="G18" s="113"/>
      <c r="H18" s="9"/>
      <c r="I18" s="9"/>
      <c r="J18" s="9"/>
      <c r="K18" s="115"/>
      <c r="L18" s="113">
        <f>M18+M19</f>
        <v>7</v>
      </c>
      <c r="M18" s="9">
        <v>4</v>
      </c>
      <c r="N18" s="9" t="s">
        <v>110</v>
      </c>
      <c r="O18" s="9">
        <v>0</v>
      </c>
      <c r="P18" s="115">
        <f>O18+O19</f>
        <v>0</v>
      </c>
      <c r="Q18" s="113">
        <f>R18+R19</f>
        <v>0</v>
      </c>
      <c r="R18" s="9">
        <v>0</v>
      </c>
      <c r="S18" s="9" t="s">
        <v>110</v>
      </c>
      <c r="T18" s="9">
        <v>0</v>
      </c>
      <c r="U18" s="115">
        <f>T18+T19</f>
        <v>0</v>
      </c>
      <c r="V18" s="101">
        <v>4</v>
      </c>
      <c r="W18" s="101"/>
      <c r="X18" s="101">
        <f>M18+M19+R18+R19</f>
        <v>7</v>
      </c>
      <c r="Y18" s="101"/>
      <c r="Z18" s="101">
        <f>O18+O19+T18+T19</f>
        <v>0</v>
      </c>
      <c r="AA18" s="101"/>
      <c r="AB18" s="101">
        <f>X18-Z18</f>
        <v>7</v>
      </c>
      <c r="AC18" s="101"/>
      <c r="AD18" s="170">
        <v>1</v>
      </c>
      <c r="AE18" s="170"/>
      <c r="AH18" s="88" t="s">
        <v>151</v>
      </c>
    </row>
    <row r="19" spans="1:34" x14ac:dyDescent="0.45">
      <c r="A19" s="109"/>
      <c r="B19" s="111"/>
      <c r="C19" s="111"/>
      <c r="D19" s="111"/>
      <c r="E19" s="111"/>
      <c r="F19" s="112"/>
      <c r="G19" s="114"/>
      <c r="H19" s="14"/>
      <c r="I19" s="14"/>
      <c r="J19" s="14"/>
      <c r="K19" s="116"/>
      <c r="L19" s="114"/>
      <c r="M19" s="14">
        <v>3</v>
      </c>
      <c r="N19" s="14" t="s">
        <v>110</v>
      </c>
      <c r="O19" s="14">
        <v>0</v>
      </c>
      <c r="P19" s="116"/>
      <c r="Q19" s="114"/>
      <c r="R19" s="14">
        <v>0</v>
      </c>
      <c r="S19" s="14" t="s">
        <v>110</v>
      </c>
      <c r="T19" s="14">
        <v>0</v>
      </c>
      <c r="U19" s="116"/>
      <c r="V19" s="101"/>
      <c r="W19" s="101"/>
      <c r="X19" s="101"/>
      <c r="Y19" s="101"/>
      <c r="Z19" s="101"/>
      <c r="AA19" s="101"/>
      <c r="AB19" s="101"/>
      <c r="AC19" s="101"/>
      <c r="AD19" s="170"/>
      <c r="AE19" s="170"/>
      <c r="AH19" s="88"/>
    </row>
    <row r="20" spans="1:34" x14ac:dyDescent="0.45">
      <c r="A20" s="108" t="s">
        <v>70</v>
      </c>
      <c r="B20" s="89" t="str">
        <f>A14</f>
        <v>カティオーラPramo</v>
      </c>
      <c r="C20" s="89"/>
      <c r="D20" s="89"/>
      <c r="E20" s="89"/>
      <c r="F20" s="110"/>
      <c r="G20" s="117">
        <f>H20+H21</f>
        <v>0</v>
      </c>
      <c r="H20" s="16">
        <f>O18</f>
        <v>0</v>
      </c>
      <c r="I20" s="16" t="s">
        <v>110</v>
      </c>
      <c r="J20" s="16">
        <f>M18</f>
        <v>4</v>
      </c>
      <c r="K20" s="118"/>
      <c r="L20" s="9"/>
      <c r="M20" s="9"/>
      <c r="N20" s="9"/>
      <c r="O20" s="9"/>
      <c r="P20" s="9"/>
      <c r="Q20" s="117">
        <f>R20+R21</f>
        <v>0</v>
      </c>
      <c r="R20" s="16">
        <v>0</v>
      </c>
      <c r="S20" s="16" t="s">
        <v>110</v>
      </c>
      <c r="T20" s="16">
        <v>2</v>
      </c>
      <c r="U20" s="118">
        <f>T20+T21</f>
        <v>4</v>
      </c>
      <c r="V20" s="101">
        <v>0</v>
      </c>
      <c r="W20" s="101"/>
      <c r="X20" s="101">
        <f>H20+H21+R20+R21</f>
        <v>0</v>
      </c>
      <c r="Y20" s="101"/>
      <c r="Z20" s="101">
        <f>J20+J21+T20+T21</f>
        <v>11</v>
      </c>
      <c r="AA20" s="101"/>
      <c r="AB20" s="101">
        <f>X20-Z20</f>
        <v>-11</v>
      </c>
      <c r="AC20" s="101"/>
      <c r="AD20" s="101">
        <v>3</v>
      </c>
      <c r="AE20" s="101"/>
    </row>
    <row r="21" spans="1:34" x14ac:dyDescent="0.45">
      <c r="A21" s="109"/>
      <c r="B21" s="111"/>
      <c r="C21" s="111"/>
      <c r="D21" s="111"/>
      <c r="E21" s="111"/>
      <c r="F21" s="112"/>
      <c r="G21" s="114"/>
      <c r="H21" s="14">
        <f>O19</f>
        <v>0</v>
      </c>
      <c r="I21" s="14" t="s">
        <v>110</v>
      </c>
      <c r="J21" s="14">
        <f>M19</f>
        <v>3</v>
      </c>
      <c r="K21" s="116"/>
      <c r="L21" s="9"/>
      <c r="M21" s="9"/>
      <c r="N21" s="9"/>
      <c r="O21" s="9"/>
      <c r="P21" s="9"/>
      <c r="Q21" s="114"/>
      <c r="R21" s="14">
        <v>0</v>
      </c>
      <c r="S21" s="14" t="s">
        <v>110</v>
      </c>
      <c r="T21" s="14">
        <v>2</v>
      </c>
      <c r="U21" s="116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</row>
    <row r="22" spans="1:34" x14ac:dyDescent="0.45">
      <c r="A22" s="108" t="s">
        <v>71</v>
      </c>
      <c r="B22" s="89" t="str">
        <f>J14</f>
        <v>別府ガールズサッカークラブ</v>
      </c>
      <c r="C22" s="89"/>
      <c r="D22" s="89"/>
      <c r="E22" s="89"/>
      <c r="F22" s="110"/>
      <c r="G22" s="117">
        <f>H22+H23</f>
        <v>0</v>
      </c>
      <c r="H22" s="16">
        <f>T18</f>
        <v>0</v>
      </c>
      <c r="I22" s="16" t="s">
        <v>110</v>
      </c>
      <c r="J22" s="16">
        <f>R18</f>
        <v>0</v>
      </c>
      <c r="K22" s="118">
        <f>J22+J23</f>
        <v>0</v>
      </c>
      <c r="L22" s="117">
        <f>M22+M23</f>
        <v>4</v>
      </c>
      <c r="M22" s="16">
        <f>T20</f>
        <v>2</v>
      </c>
      <c r="N22" s="16" t="s">
        <v>110</v>
      </c>
      <c r="O22" s="16">
        <f>R20</f>
        <v>0</v>
      </c>
      <c r="P22" s="118">
        <f>O22+O23</f>
        <v>0</v>
      </c>
      <c r="Q22" s="117"/>
      <c r="R22" s="16"/>
      <c r="S22" s="16"/>
      <c r="T22" s="16"/>
      <c r="U22" s="118"/>
      <c r="V22" s="101">
        <v>4</v>
      </c>
      <c r="W22" s="101"/>
      <c r="X22" s="101">
        <f>H22+H23+M22+M23</f>
        <v>4</v>
      </c>
      <c r="Y22" s="101"/>
      <c r="Z22" s="101">
        <f>J22+J23+O22+O23</f>
        <v>0</v>
      </c>
      <c r="AA22" s="101"/>
      <c r="AB22" s="101">
        <f>X22-Z22</f>
        <v>4</v>
      </c>
      <c r="AC22" s="101"/>
      <c r="AD22" s="170">
        <v>2</v>
      </c>
      <c r="AE22" s="170"/>
      <c r="AH22" s="88" t="s">
        <v>152</v>
      </c>
    </row>
    <row r="23" spans="1:34" x14ac:dyDescent="0.45">
      <c r="A23" s="109"/>
      <c r="B23" s="111"/>
      <c r="C23" s="111"/>
      <c r="D23" s="111"/>
      <c r="E23" s="111"/>
      <c r="F23" s="112"/>
      <c r="G23" s="114"/>
      <c r="H23" s="14">
        <f>T19</f>
        <v>0</v>
      </c>
      <c r="I23" s="14" t="s">
        <v>110</v>
      </c>
      <c r="J23" s="14">
        <f>R19</f>
        <v>0</v>
      </c>
      <c r="K23" s="116"/>
      <c r="L23" s="114"/>
      <c r="M23" s="14">
        <f>T21</f>
        <v>2</v>
      </c>
      <c r="N23" s="14" t="s">
        <v>110</v>
      </c>
      <c r="O23" s="14">
        <f>R21</f>
        <v>0</v>
      </c>
      <c r="P23" s="116"/>
      <c r="Q23" s="114"/>
      <c r="R23" s="14"/>
      <c r="S23" s="14"/>
      <c r="T23" s="14"/>
      <c r="U23" s="116"/>
      <c r="V23" s="101"/>
      <c r="W23" s="101"/>
      <c r="X23" s="101"/>
      <c r="Y23" s="101"/>
      <c r="Z23" s="101"/>
      <c r="AA23" s="101"/>
      <c r="AB23" s="101"/>
      <c r="AC23" s="101"/>
      <c r="AD23" s="170"/>
      <c r="AE23" s="170"/>
      <c r="AH23" s="88"/>
    </row>
    <row r="24" spans="1:34" x14ac:dyDescent="0.45">
      <c r="A24" s="9"/>
      <c r="B24" s="9"/>
      <c r="C24" s="9"/>
      <c r="D24" s="9"/>
      <c r="E24" s="9"/>
      <c r="F24" s="9"/>
      <c r="I24" s="9"/>
      <c r="K24" s="9"/>
      <c r="L24" s="9"/>
      <c r="N24" s="9"/>
      <c r="P24" s="9"/>
      <c r="Q24" s="9"/>
      <c r="S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</row>
    <row r="25" spans="1:34" x14ac:dyDescent="0.45">
      <c r="A25" s="9"/>
      <c r="B25" s="9"/>
      <c r="C25" s="9"/>
      <c r="D25" s="9"/>
      <c r="E25" s="9"/>
      <c r="F25" s="9"/>
      <c r="G25" s="9"/>
      <c r="I25" s="9"/>
      <c r="K25" s="9"/>
      <c r="L25" s="9"/>
      <c r="N25" s="9"/>
      <c r="P25" s="9"/>
      <c r="Q25" s="9"/>
      <c r="S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</row>
    <row r="26" spans="1:34" x14ac:dyDescent="0.45">
      <c r="A26" s="96" t="s">
        <v>72</v>
      </c>
      <c r="B26" s="96"/>
      <c r="C26" s="96"/>
      <c r="D26" s="96"/>
      <c r="AE26" s="24"/>
    </row>
    <row r="27" spans="1:34" ht="24" customHeight="1" x14ac:dyDescent="0.45">
      <c r="A27" s="13"/>
      <c r="B27" s="86" t="s">
        <v>30</v>
      </c>
      <c r="C27" s="86"/>
      <c r="D27" s="86"/>
      <c r="E27" s="86"/>
      <c r="F27" s="87"/>
      <c r="G27" s="97" t="str">
        <f>B28</f>
        <v>Team南大分</v>
      </c>
      <c r="H27" s="98"/>
      <c r="I27" s="98"/>
      <c r="J27" s="98"/>
      <c r="K27" s="99"/>
      <c r="L27" s="97" t="str">
        <f>B30</f>
        <v>SKKガールズ</v>
      </c>
      <c r="M27" s="98"/>
      <c r="N27" s="98"/>
      <c r="O27" s="98"/>
      <c r="P27" s="99"/>
      <c r="Q27" s="100" t="str">
        <f>B32</f>
        <v>中津FC POMATO U-12</v>
      </c>
      <c r="R27" s="100"/>
      <c r="S27" s="100"/>
      <c r="T27" s="100"/>
      <c r="U27" s="100"/>
      <c r="V27" s="101" t="s">
        <v>64</v>
      </c>
      <c r="W27" s="101"/>
      <c r="X27" s="101" t="s">
        <v>65</v>
      </c>
      <c r="Y27" s="101"/>
      <c r="Z27" s="101" t="s">
        <v>66</v>
      </c>
      <c r="AA27" s="101"/>
      <c r="AB27" s="101" t="s">
        <v>67</v>
      </c>
      <c r="AC27" s="101"/>
      <c r="AD27" s="101" t="s">
        <v>68</v>
      </c>
      <c r="AE27" s="101"/>
    </row>
    <row r="28" spans="1:34" x14ac:dyDescent="0.45">
      <c r="A28" s="108" t="s">
        <v>73</v>
      </c>
      <c r="B28" s="89" t="str">
        <f>W7</f>
        <v>Team南大分</v>
      </c>
      <c r="C28" s="89"/>
      <c r="D28" s="89"/>
      <c r="E28" s="89"/>
      <c r="F28" s="110"/>
      <c r="G28" s="113"/>
      <c r="H28" s="9"/>
      <c r="I28" s="9"/>
      <c r="J28" s="9"/>
      <c r="K28" s="115"/>
      <c r="L28" s="113">
        <f>M28+M29</f>
        <v>4</v>
      </c>
      <c r="M28" s="9">
        <v>3</v>
      </c>
      <c r="N28" s="9" t="s">
        <v>110</v>
      </c>
      <c r="O28" s="9">
        <v>0</v>
      </c>
      <c r="P28" s="115">
        <f>O28+O29</f>
        <v>0</v>
      </c>
      <c r="Q28" s="113">
        <f>R28+R29</f>
        <v>3</v>
      </c>
      <c r="R28" s="9">
        <v>3</v>
      </c>
      <c r="S28" s="9" t="s">
        <v>110</v>
      </c>
      <c r="T28" s="9">
        <v>0</v>
      </c>
      <c r="U28" s="115">
        <f>T28+T29</f>
        <v>0</v>
      </c>
      <c r="V28" s="101">
        <v>6</v>
      </c>
      <c r="W28" s="101"/>
      <c r="X28" s="101">
        <f>M28+M29+R28+R29</f>
        <v>7</v>
      </c>
      <c r="Y28" s="101"/>
      <c r="Z28" s="101">
        <f>O28+O29+T28+T29</f>
        <v>0</v>
      </c>
      <c r="AA28" s="101"/>
      <c r="AB28" s="101">
        <f>X28-Z28</f>
        <v>7</v>
      </c>
      <c r="AC28" s="101"/>
      <c r="AD28" s="101">
        <v>1</v>
      </c>
      <c r="AE28" s="101"/>
    </row>
    <row r="29" spans="1:34" x14ac:dyDescent="0.45">
      <c r="A29" s="109"/>
      <c r="B29" s="111"/>
      <c r="C29" s="111"/>
      <c r="D29" s="111"/>
      <c r="E29" s="111"/>
      <c r="F29" s="112"/>
      <c r="G29" s="114"/>
      <c r="H29" s="14"/>
      <c r="I29" s="14"/>
      <c r="J29" s="14"/>
      <c r="K29" s="116"/>
      <c r="L29" s="114"/>
      <c r="M29" s="14">
        <v>1</v>
      </c>
      <c r="N29" s="14" t="s">
        <v>110</v>
      </c>
      <c r="O29" s="14">
        <v>0</v>
      </c>
      <c r="P29" s="116"/>
      <c r="Q29" s="114"/>
      <c r="R29" s="14">
        <v>0</v>
      </c>
      <c r="S29" s="14" t="s">
        <v>110</v>
      </c>
      <c r="T29" s="14">
        <v>0</v>
      </c>
      <c r="U29" s="116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4" x14ac:dyDescent="0.45">
      <c r="A30" s="108" t="s">
        <v>74</v>
      </c>
      <c r="B30" s="89" t="str">
        <f>S14</f>
        <v>SKKガールズ</v>
      </c>
      <c r="C30" s="89"/>
      <c r="D30" s="89"/>
      <c r="E30" s="89"/>
      <c r="F30" s="110"/>
      <c r="G30" s="117">
        <f>H30+H31</f>
        <v>0</v>
      </c>
      <c r="H30" s="16">
        <f>O28</f>
        <v>0</v>
      </c>
      <c r="I30" s="16" t="s">
        <v>110</v>
      </c>
      <c r="J30" s="16">
        <f>M28</f>
        <v>3</v>
      </c>
      <c r="K30" s="118"/>
      <c r="L30" s="9"/>
      <c r="M30" s="9"/>
      <c r="N30" s="9"/>
      <c r="O30" s="9"/>
      <c r="P30" s="9"/>
      <c r="Q30" s="117">
        <f>R30+R31</f>
        <v>0</v>
      </c>
      <c r="R30" s="16">
        <v>0</v>
      </c>
      <c r="S30" s="16" t="s">
        <v>110</v>
      </c>
      <c r="T30" s="16">
        <v>1</v>
      </c>
      <c r="U30" s="118">
        <f>T30+T31</f>
        <v>2</v>
      </c>
      <c r="V30" s="101">
        <v>0</v>
      </c>
      <c r="W30" s="101"/>
      <c r="X30" s="101">
        <f>H30+H31+R30+R31</f>
        <v>0</v>
      </c>
      <c r="Y30" s="101"/>
      <c r="Z30" s="101">
        <f>J30+J31+T30+T31</f>
        <v>6</v>
      </c>
      <c r="AA30" s="101"/>
      <c r="AB30" s="101">
        <f>X30-Z30</f>
        <v>-6</v>
      </c>
      <c r="AC30" s="101"/>
      <c r="AD30" s="101">
        <v>3</v>
      </c>
      <c r="AE30" s="101"/>
    </row>
    <row r="31" spans="1:34" x14ac:dyDescent="0.45">
      <c r="A31" s="109"/>
      <c r="B31" s="111"/>
      <c r="C31" s="111"/>
      <c r="D31" s="111"/>
      <c r="E31" s="111"/>
      <c r="F31" s="112"/>
      <c r="G31" s="114"/>
      <c r="H31" s="14">
        <f>O29</f>
        <v>0</v>
      </c>
      <c r="I31" s="14" t="s">
        <v>110</v>
      </c>
      <c r="J31" s="14">
        <f>M29</f>
        <v>1</v>
      </c>
      <c r="K31" s="116"/>
      <c r="L31" s="9"/>
      <c r="M31" s="9"/>
      <c r="N31" s="9"/>
      <c r="O31" s="9"/>
      <c r="P31" s="9"/>
      <c r="Q31" s="114"/>
      <c r="R31" s="14">
        <v>0</v>
      </c>
      <c r="S31" s="14" t="s">
        <v>110</v>
      </c>
      <c r="T31" s="14">
        <v>1</v>
      </c>
      <c r="U31" s="116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</row>
    <row r="32" spans="1:34" x14ac:dyDescent="0.45">
      <c r="A32" s="108" t="s">
        <v>75</v>
      </c>
      <c r="B32" s="89" t="str">
        <f>AA14</f>
        <v>中津FC POMATO U-12</v>
      </c>
      <c r="C32" s="89"/>
      <c r="D32" s="89"/>
      <c r="E32" s="89"/>
      <c r="F32" s="110"/>
      <c r="G32" s="117">
        <f>H32+H33</f>
        <v>0</v>
      </c>
      <c r="H32" s="16">
        <f>T28</f>
        <v>0</v>
      </c>
      <c r="I32" s="16" t="s">
        <v>110</v>
      </c>
      <c r="J32" s="16">
        <f>R28</f>
        <v>3</v>
      </c>
      <c r="K32" s="118">
        <f>J32+J33</f>
        <v>3</v>
      </c>
      <c r="L32" s="117">
        <f>M32+M33</f>
        <v>2</v>
      </c>
      <c r="M32" s="16">
        <f>T30</f>
        <v>1</v>
      </c>
      <c r="N32" s="16" t="s">
        <v>110</v>
      </c>
      <c r="O32" s="16">
        <f>R30</f>
        <v>0</v>
      </c>
      <c r="P32" s="118">
        <f>O32+O33</f>
        <v>0</v>
      </c>
      <c r="Q32" s="117"/>
      <c r="R32" s="16"/>
      <c r="S32" s="16"/>
      <c r="T32" s="16"/>
      <c r="U32" s="118"/>
      <c r="V32" s="101">
        <v>3</v>
      </c>
      <c r="W32" s="101"/>
      <c r="X32" s="101">
        <f>H32+H33+M32+M33</f>
        <v>2</v>
      </c>
      <c r="Y32" s="101"/>
      <c r="Z32" s="101">
        <f>J32+J33+O32+O33</f>
        <v>3</v>
      </c>
      <c r="AA32" s="101"/>
      <c r="AB32" s="101">
        <f>X32-Z32</f>
        <v>-1</v>
      </c>
      <c r="AC32" s="101"/>
      <c r="AD32" s="101">
        <v>2</v>
      </c>
      <c r="AE32" s="101"/>
    </row>
    <row r="33" spans="1:31" x14ac:dyDescent="0.45">
      <c r="A33" s="109"/>
      <c r="B33" s="111"/>
      <c r="C33" s="111"/>
      <c r="D33" s="111"/>
      <c r="E33" s="111"/>
      <c r="F33" s="112"/>
      <c r="G33" s="114"/>
      <c r="H33" s="14">
        <f>T29</f>
        <v>0</v>
      </c>
      <c r="I33" s="14" t="s">
        <v>110</v>
      </c>
      <c r="J33" s="14">
        <f>R29</f>
        <v>0</v>
      </c>
      <c r="K33" s="116"/>
      <c r="L33" s="114"/>
      <c r="M33" s="14">
        <f>T31</f>
        <v>1</v>
      </c>
      <c r="N33" s="14" t="s">
        <v>110</v>
      </c>
      <c r="O33" s="14">
        <f>R31</f>
        <v>0</v>
      </c>
      <c r="P33" s="116"/>
      <c r="Q33" s="114"/>
      <c r="R33" s="14"/>
      <c r="S33" s="14"/>
      <c r="T33" s="14"/>
      <c r="U33" s="116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</row>
    <row r="34" spans="1:31" x14ac:dyDescent="0.45">
      <c r="A34" s="9"/>
    </row>
    <row r="35" spans="1:31" x14ac:dyDescent="0.45">
      <c r="A35" s="11" t="s">
        <v>78</v>
      </c>
    </row>
    <row r="36" spans="1:31" x14ac:dyDescent="0.45">
      <c r="A36" s="9"/>
      <c r="G36" s="10" t="s">
        <v>76</v>
      </c>
      <c r="V36" s="10" t="s">
        <v>76</v>
      </c>
    </row>
    <row r="37" spans="1:31" ht="25.5" customHeight="1" x14ac:dyDescent="0.45">
      <c r="A37" s="9"/>
      <c r="G37" s="180" t="s">
        <v>157</v>
      </c>
      <c r="H37" s="178"/>
      <c r="I37" s="178"/>
      <c r="J37" s="179"/>
      <c r="V37" s="177" t="s">
        <v>161</v>
      </c>
      <c r="W37" s="178"/>
      <c r="X37" s="178"/>
      <c r="Y37" s="179"/>
    </row>
    <row r="38" spans="1:31" s="9" customFormat="1" x14ac:dyDescent="0.45">
      <c r="F38" s="9">
        <v>0</v>
      </c>
      <c r="I38" s="21"/>
      <c r="K38" s="9">
        <v>2</v>
      </c>
      <c r="U38" s="9">
        <v>5</v>
      </c>
      <c r="X38" s="21"/>
      <c r="Z38" s="9">
        <v>2</v>
      </c>
    </row>
    <row r="39" spans="1:31" x14ac:dyDescent="0.45">
      <c r="F39" s="26"/>
      <c r="G39" s="15"/>
      <c r="H39" s="182" t="s">
        <v>169</v>
      </c>
      <c r="I39" s="89"/>
      <c r="J39" s="15"/>
      <c r="K39" s="27"/>
      <c r="U39" s="26"/>
      <c r="V39" s="15"/>
      <c r="W39" s="184" t="s">
        <v>168</v>
      </c>
      <c r="X39" s="185"/>
      <c r="Y39" s="15"/>
      <c r="Z39" s="27"/>
    </row>
    <row r="40" spans="1:31" x14ac:dyDescent="0.45">
      <c r="F40" s="28"/>
      <c r="H40" s="183" t="s">
        <v>170</v>
      </c>
      <c r="I40" s="90"/>
      <c r="K40" s="29"/>
      <c r="U40" s="28"/>
      <c r="W40" s="186"/>
      <c r="X40" s="186"/>
      <c r="Z40" s="29"/>
    </row>
    <row r="41" spans="1:31" x14ac:dyDescent="0.45">
      <c r="D41" s="10" t="s">
        <v>47</v>
      </c>
      <c r="F41" s="28"/>
      <c r="H41" s="90"/>
      <c r="I41" s="90"/>
      <c r="J41" s="10" t="s">
        <v>48</v>
      </c>
      <c r="K41" s="29"/>
      <c r="S41" s="10" t="s">
        <v>49</v>
      </c>
      <c r="U41" s="28"/>
      <c r="W41" s="186"/>
      <c r="X41" s="186"/>
      <c r="Y41" s="10" t="s">
        <v>50</v>
      </c>
      <c r="Z41" s="29"/>
    </row>
    <row r="42" spans="1:31" ht="30.75" customHeight="1" x14ac:dyDescent="0.45">
      <c r="D42" s="171" t="s">
        <v>160</v>
      </c>
      <c r="E42" s="172"/>
      <c r="F42" s="172"/>
      <c r="G42" s="173"/>
      <c r="H42" s="91"/>
      <c r="I42" s="92"/>
      <c r="J42" s="180" t="s">
        <v>157</v>
      </c>
      <c r="K42" s="178"/>
      <c r="L42" s="178"/>
      <c r="M42" s="179"/>
      <c r="S42" s="177" t="s">
        <v>161</v>
      </c>
      <c r="T42" s="178"/>
      <c r="U42" s="178"/>
      <c r="V42" s="179"/>
      <c r="Y42" s="174" t="s">
        <v>162</v>
      </c>
      <c r="Z42" s="175"/>
      <c r="AA42" s="175"/>
      <c r="AB42" s="176"/>
    </row>
    <row r="45" spans="1:31" x14ac:dyDescent="0.45">
      <c r="A45" s="11" t="s">
        <v>79</v>
      </c>
      <c r="S45" s="11" t="s">
        <v>102</v>
      </c>
    </row>
    <row r="46" spans="1:31" x14ac:dyDescent="0.45">
      <c r="G46" s="10" t="s">
        <v>77</v>
      </c>
    </row>
    <row r="47" spans="1:31" ht="27" customHeight="1" x14ac:dyDescent="0.45">
      <c r="G47" s="180" t="s">
        <v>157</v>
      </c>
      <c r="H47" s="178"/>
      <c r="I47" s="178"/>
      <c r="J47" s="179"/>
      <c r="K47" s="67"/>
      <c r="V47" s="187" t="s">
        <v>167</v>
      </c>
      <c r="W47" s="188"/>
      <c r="X47" s="188"/>
      <c r="Y47" s="189"/>
    </row>
    <row r="48" spans="1:31" x14ac:dyDescent="0.45">
      <c r="F48" s="9">
        <v>0</v>
      </c>
      <c r="I48" s="25"/>
      <c r="K48" s="9">
        <v>0</v>
      </c>
      <c r="S48" s="9"/>
      <c r="T48" s="9"/>
      <c r="U48" s="9">
        <v>1</v>
      </c>
      <c r="V48" s="9"/>
      <c r="W48" s="9"/>
      <c r="X48" s="21"/>
      <c r="Y48" s="9"/>
      <c r="Z48" s="9">
        <v>1</v>
      </c>
      <c r="AA48" s="9"/>
      <c r="AB48" s="9"/>
      <c r="AC48" s="9"/>
    </row>
    <row r="49" spans="4:28" x14ac:dyDescent="0.45">
      <c r="F49" s="26"/>
      <c r="G49" s="15"/>
      <c r="H49" s="190" t="s">
        <v>171</v>
      </c>
      <c r="I49" s="191"/>
      <c r="J49" s="15"/>
      <c r="K49" s="27"/>
      <c r="U49" s="26"/>
      <c r="V49" s="15"/>
      <c r="W49" s="190" t="s">
        <v>169</v>
      </c>
      <c r="X49" s="191"/>
      <c r="Y49" s="15"/>
      <c r="Z49" s="27"/>
    </row>
    <row r="50" spans="4:28" x14ac:dyDescent="0.45">
      <c r="F50" s="28"/>
      <c r="H50" s="192" t="s">
        <v>172</v>
      </c>
      <c r="I50" s="193"/>
      <c r="K50" s="29"/>
      <c r="U50" s="28"/>
      <c r="W50" s="192" t="s">
        <v>173</v>
      </c>
      <c r="X50" s="193"/>
      <c r="Z50" s="29"/>
    </row>
    <row r="51" spans="4:28" x14ac:dyDescent="0.45">
      <c r="F51" s="28"/>
      <c r="H51" s="192" t="s">
        <v>174</v>
      </c>
      <c r="I51" s="193"/>
      <c r="K51" s="29"/>
      <c r="S51" s="10" t="s">
        <v>45</v>
      </c>
      <c r="U51" s="28"/>
      <c r="Y51" s="10" t="s">
        <v>46</v>
      </c>
      <c r="Z51" s="29"/>
    </row>
    <row r="52" spans="4:28" ht="27" customHeight="1" x14ac:dyDescent="0.45">
      <c r="D52" s="180" t="s">
        <v>157</v>
      </c>
      <c r="E52" s="178"/>
      <c r="F52" s="178"/>
      <c r="G52" s="179"/>
      <c r="J52" s="177" t="s">
        <v>161</v>
      </c>
      <c r="K52" s="178"/>
      <c r="L52" s="178"/>
      <c r="M52" s="179"/>
      <c r="R52" s="181"/>
      <c r="S52" s="177" t="s">
        <v>163</v>
      </c>
      <c r="T52" s="178"/>
      <c r="U52" s="178"/>
      <c r="V52" s="179"/>
      <c r="Y52" s="180" t="s">
        <v>166</v>
      </c>
      <c r="Z52" s="178"/>
      <c r="AA52" s="178"/>
      <c r="AB52" s="179"/>
    </row>
  </sheetData>
  <mergeCells count="130">
    <mergeCell ref="AH18:AH19"/>
    <mergeCell ref="AH22:AH23"/>
    <mergeCell ref="W39:X41"/>
    <mergeCell ref="H49:I49"/>
    <mergeCell ref="H50:I50"/>
    <mergeCell ref="H51:I51"/>
    <mergeCell ref="AB32:AC33"/>
    <mergeCell ref="AD32:AE33"/>
    <mergeCell ref="W3:AF3"/>
    <mergeCell ref="S42:V42"/>
    <mergeCell ref="Y42:AB42"/>
    <mergeCell ref="G37:J37"/>
    <mergeCell ref="V37:Y37"/>
    <mergeCell ref="D42:G42"/>
    <mergeCell ref="J42:M42"/>
    <mergeCell ref="P32:P33"/>
    <mergeCell ref="Q32:Q33"/>
    <mergeCell ref="U32:U33"/>
    <mergeCell ref="V32:W33"/>
    <mergeCell ref="X32:Y33"/>
    <mergeCell ref="Z32:AA33"/>
    <mergeCell ref="V30:W31"/>
    <mergeCell ref="X30:Y31"/>
    <mergeCell ref="Z30:AA31"/>
    <mergeCell ref="AB30:AC31"/>
    <mergeCell ref="AD30:AE31"/>
    <mergeCell ref="Q30:Q31"/>
    <mergeCell ref="U30:U31"/>
    <mergeCell ref="V28:W29"/>
    <mergeCell ref="A32:A33"/>
    <mergeCell ref="B32:F33"/>
    <mergeCell ref="G32:G33"/>
    <mergeCell ref="K32:K33"/>
    <mergeCell ref="L32:L33"/>
    <mergeCell ref="A30:A31"/>
    <mergeCell ref="B30:F31"/>
    <mergeCell ref="G30:G31"/>
    <mergeCell ref="K30:K31"/>
    <mergeCell ref="X28:Y29"/>
    <mergeCell ref="Z28:AA29"/>
    <mergeCell ref="AB28:AC29"/>
    <mergeCell ref="AD28:AE29"/>
    <mergeCell ref="Z27:AA27"/>
    <mergeCell ref="AB27:AC27"/>
    <mergeCell ref="AD27:AE27"/>
    <mergeCell ref="V27:W27"/>
    <mergeCell ref="X27:Y27"/>
    <mergeCell ref="A28:A29"/>
    <mergeCell ref="B28:F29"/>
    <mergeCell ref="G28:G29"/>
    <mergeCell ref="K28:K29"/>
    <mergeCell ref="L28:L29"/>
    <mergeCell ref="P28:P29"/>
    <mergeCell ref="Q28:Q29"/>
    <mergeCell ref="B27:F27"/>
    <mergeCell ref="G27:K27"/>
    <mergeCell ref="L27:P27"/>
    <mergeCell ref="Q27:U27"/>
    <mergeCell ref="U28:U29"/>
    <mergeCell ref="V22:W23"/>
    <mergeCell ref="X22:Y23"/>
    <mergeCell ref="Z22:AA23"/>
    <mergeCell ref="AB22:AC23"/>
    <mergeCell ref="AD22:AE23"/>
    <mergeCell ref="A26:D26"/>
    <mergeCell ref="AB20:AC21"/>
    <mergeCell ref="AD20:AE21"/>
    <mergeCell ref="A22:A23"/>
    <mergeCell ref="B22:F23"/>
    <mergeCell ref="G22:G23"/>
    <mergeCell ref="K22:K23"/>
    <mergeCell ref="L22:L23"/>
    <mergeCell ref="P22:P23"/>
    <mergeCell ref="Q22:Q23"/>
    <mergeCell ref="U22:U23"/>
    <mergeCell ref="A18:A19"/>
    <mergeCell ref="B18:F19"/>
    <mergeCell ref="G18:G19"/>
    <mergeCell ref="K18:K19"/>
    <mergeCell ref="L18:L19"/>
    <mergeCell ref="P18:P19"/>
    <mergeCell ref="AD18:AE19"/>
    <mergeCell ref="A20:A21"/>
    <mergeCell ref="B20:F21"/>
    <mergeCell ref="G20:G21"/>
    <mergeCell ref="K20:K21"/>
    <mergeCell ref="Q20:Q21"/>
    <mergeCell ref="U20:U21"/>
    <mergeCell ref="V20:W21"/>
    <mergeCell ref="X20:Y21"/>
    <mergeCell ref="Z20:AA21"/>
    <mergeCell ref="Q18:Q19"/>
    <mergeCell ref="U18:U19"/>
    <mergeCell ref="V18:W19"/>
    <mergeCell ref="X18:Y19"/>
    <mergeCell ref="Z18:AA19"/>
    <mergeCell ref="AB18:AC19"/>
    <mergeCell ref="A1:AF1"/>
    <mergeCell ref="W4:AF4"/>
    <mergeCell ref="X6:AA6"/>
    <mergeCell ref="A16:D16"/>
    <mergeCell ref="B17:F17"/>
    <mergeCell ref="G17:K17"/>
    <mergeCell ref="L17:P17"/>
    <mergeCell ref="Q17:U17"/>
    <mergeCell ref="V17:W17"/>
    <mergeCell ref="G11:J11"/>
    <mergeCell ref="X11:AA11"/>
    <mergeCell ref="X17:Y17"/>
    <mergeCell ref="Z17:AA17"/>
    <mergeCell ref="AB17:AC17"/>
    <mergeCell ref="AD17:AE17"/>
    <mergeCell ref="A14:G14"/>
    <mergeCell ref="J14:P14"/>
    <mergeCell ref="S14:X14"/>
    <mergeCell ref="F7:K7"/>
    <mergeCell ref="W7:AB7"/>
    <mergeCell ref="AA14:AF14"/>
    <mergeCell ref="S52:V52"/>
    <mergeCell ref="Y52:AB52"/>
    <mergeCell ref="H39:I39"/>
    <mergeCell ref="H40:I40"/>
    <mergeCell ref="H41:I41"/>
    <mergeCell ref="H42:I42"/>
    <mergeCell ref="V47:Y47"/>
    <mergeCell ref="W49:X49"/>
    <mergeCell ref="W50:X50"/>
    <mergeCell ref="G47:J47"/>
    <mergeCell ref="D52:G52"/>
    <mergeCell ref="J52:M52"/>
  </mergeCells>
  <phoneticPr fontId="2"/>
  <pageMargins left="0.70866141732283472" right="0.70866141732283472" top="0.74803149606299213" bottom="0.74803149606299213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23"/>
  <sheetViews>
    <sheetView topLeftCell="A14" zoomScale="55" zoomScaleNormal="55" workbookViewId="0">
      <selection activeCell="N24" sqref="N24"/>
    </sheetView>
  </sheetViews>
  <sheetFormatPr defaultColWidth="8.7265625" defaultRowHeight="13.25" x14ac:dyDescent="0.45"/>
  <cols>
    <col min="1" max="1" width="12.2265625" style="30" customWidth="1"/>
    <col min="2" max="10" width="3.7265625" style="30" customWidth="1"/>
    <col min="11" max="16384" width="8.7265625" style="30"/>
  </cols>
  <sheetData>
    <row r="1" spans="1:24" ht="18" customHeight="1" x14ac:dyDescent="0.45"/>
    <row r="2" spans="1:24" ht="36" customHeight="1" thickBot="1" x14ac:dyDescent="1">
      <c r="A2" s="31" t="s">
        <v>42</v>
      </c>
    </row>
    <row r="3" spans="1:24" ht="57.25" thickBot="1" x14ac:dyDescent="0.6">
      <c r="A3" s="32" t="s">
        <v>30</v>
      </c>
      <c r="B3" s="151" t="str">
        <f>A4</f>
        <v>RosaClaro</v>
      </c>
      <c r="C3" s="140"/>
      <c r="D3" s="140"/>
      <c r="E3" s="140" t="str">
        <f>A7</f>
        <v>POMATO</v>
      </c>
      <c r="F3" s="140"/>
      <c r="G3" s="140"/>
      <c r="H3" s="140" t="str">
        <f>A10</f>
        <v>南大分</v>
      </c>
      <c r="I3" s="140"/>
      <c r="J3" s="140"/>
      <c r="K3" s="33" t="s">
        <v>31</v>
      </c>
      <c r="L3" s="34" t="s">
        <v>56</v>
      </c>
      <c r="M3" s="34" t="s">
        <v>32</v>
      </c>
      <c r="N3" s="35" t="s">
        <v>34</v>
      </c>
      <c r="O3" s="35" t="s">
        <v>35</v>
      </c>
      <c r="P3" s="35" t="s">
        <v>36</v>
      </c>
      <c r="Q3" s="141" t="s">
        <v>37</v>
      </c>
      <c r="R3" s="142"/>
      <c r="S3" s="141" t="s">
        <v>38</v>
      </c>
      <c r="T3" s="142"/>
      <c r="U3" s="141" t="s">
        <v>39</v>
      </c>
      <c r="V3" s="142"/>
      <c r="W3" s="149" t="s">
        <v>40</v>
      </c>
      <c r="X3" s="150"/>
    </row>
    <row r="4" spans="1:24" ht="36" customHeight="1" thickTop="1" x14ac:dyDescent="0.45">
      <c r="A4" s="144" t="s">
        <v>81</v>
      </c>
      <c r="B4" s="36"/>
      <c r="C4" s="37"/>
      <c r="D4" s="38"/>
      <c r="E4" s="39"/>
      <c r="F4" s="39" t="str">
        <f>IF(E6="","",IF(E6&gt;G6,"○",IF(E6&lt;G6,"●",IF(E6=G6,"△"))))</f>
        <v/>
      </c>
      <c r="G4" s="39"/>
      <c r="H4" s="40"/>
      <c r="I4" s="39"/>
      <c r="J4" s="41"/>
      <c r="K4" s="145">
        <f>COUNTIF(B4:J4,"○")</f>
        <v>0</v>
      </c>
      <c r="L4" s="146">
        <v>0</v>
      </c>
      <c r="M4" s="129">
        <f>COUNTIF(B4:J4,"●")</f>
        <v>0</v>
      </c>
      <c r="N4" s="129">
        <f>SUM(H6,E6)</f>
        <v>0</v>
      </c>
      <c r="O4" s="129">
        <f>SUM(J6,G6)</f>
        <v>0</v>
      </c>
      <c r="P4" s="129">
        <f>(K4*3)+(L4*1)</f>
        <v>0</v>
      </c>
      <c r="Q4" s="134" t="e">
        <f>RANK(P4,P$25:P$33)</f>
        <v>#N/A</v>
      </c>
      <c r="R4" s="122" t="s">
        <v>33</v>
      </c>
      <c r="S4" s="143">
        <f>N4-O4</f>
        <v>0</v>
      </c>
      <c r="T4" s="143"/>
      <c r="U4" s="134" t="e">
        <f>RANK(S4,S$26:S$33)</f>
        <v>#N/A</v>
      </c>
      <c r="V4" s="122" t="s">
        <v>33</v>
      </c>
      <c r="W4" s="138"/>
      <c r="X4" s="139"/>
    </row>
    <row r="5" spans="1:24" ht="36" customHeight="1" x14ac:dyDescent="0.45">
      <c r="A5" s="144"/>
      <c r="B5" s="43"/>
      <c r="C5" s="44"/>
      <c r="D5" s="45"/>
      <c r="E5" s="46"/>
      <c r="F5" s="46" t="s">
        <v>41</v>
      </c>
      <c r="G5" s="46"/>
      <c r="H5" s="47"/>
      <c r="I5" s="46" t="s">
        <v>41</v>
      </c>
      <c r="J5" s="48"/>
      <c r="K5" s="145"/>
      <c r="L5" s="128"/>
      <c r="M5" s="129"/>
      <c r="N5" s="129"/>
      <c r="O5" s="129"/>
      <c r="P5" s="129"/>
      <c r="Q5" s="134"/>
      <c r="R5" s="122"/>
      <c r="S5" s="143"/>
      <c r="T5" s="143"/>
      <c r="U5" s="134"/>
      <c r="V5" s="122"/>
      <c r="W5" s="138"/>
      <c r="X5" s="139"/>
    </row>
    <row r="6" spans="1:24" ht="36" customHeight="1" x14ac:dyDescent="0.45">
      <c r="A6" s="125"/>
      <c r="B6" s="49"/>
      <c r="C6" s="50"/>
      <c r="D6" s="51"/>
      <c r="E6" s="52"/>
      <c r="F6" s="53"/>
      <c r="G6" s="52"/>
      <c r="H6" s="54"/>
      <c r="I6" s="53"/>
      <c r="J6" s="42"/>
      <c r="K6" s="126"/>
      <c r="L6" s="129"/>
      <c r="M6" s="130"/>
      <c r="N6" s="130"/>
      <c r="O6" s="130"/>
      <c r="P6" s="130"/>
      <c r="Q6" s="131"/>
      <c r="R6" s="132"/>
      <c r="S6" s="133"/>
      <c r="T6" s="133"/>
      <c r="U6" s="131"/>
      <c r="V6" s="132"/>
      <c r="W6" s="123"/>
      <c r="X6" s="124"/>
    </row>
    <row r="7" spans="1:24" ht="36" customHeight="1" x14ac:dyDescent="0.45">
      <c r="A7" s="135" t="s">
        <v>44</v>
      </c>
      <c r="B7" s="55"/>
      <c r="C7" s="46" t="str">
        <f>IF(B9="","",IF(B9&gt;D9,"○",IF(B9&lt;D9,"●",IF(B9=D9,"△"))))</f>
        <v/>
      </c>
      <c r="D7" s="48"/>
      <c r="E7" s="44"/>
      <c r="F7" s="44"/>
      <c r="G7" s="44"/>
      <c r="H7" s="47"/>
      <c r="I7" s="46" t="str">
        <f>IF(H9="","",IF(H9&gt;J9,"○",IF(H9&lt;J9,"●",IF(H9=J9,"△"))))</f>
        <v/>
      </c>
      <c r="J7" s="48"/>
      <c r="K7" s="147">
        <f>COUNTIF(B7:J7,"○")</f>
        <v>0</v>
      </c>
      <c r="L7" s="127">
        <v>0</v>
      </c>
      <c r="M7" s="127">
        <f>COUNTIF(B7:J7,"●")</f>
        <v>0</v>
      </c>
      <c r="N7" s="127">
        <f>SUM(B9,H9)</f>
        <v>0</v>
      </c>
      <c r="O7" s="127">
        <f>SUM(D9,J9)</f>
        <v>0</v>
      </c>
      <c r="P7" s="127">
        <f>(K7*3)+(L7*1)</f>
        <v>0</v>
      </c>
      <c r="Q7" s="152" t="e">
        <f>RANK(P7,P$26:P$33)</f>
        <v>#N/A</v>
      </c>
      <c r="R7" s="120" t="s">
        <v>33</v>
      </c>
      <c r="S7" s="133">
        <f>N7-O7</f>
        <v>0</v>
      </c>
      <c r="T7" s="133"/>
      <c r="U7" s="152" t="e">
        <f>RANK(S7,S$26:S$33)</f>
        <v>#N/A</v>
      </c>
      <c r="V7" s="120" t="s">
        <v>33</v>
      </c>
      <c r="W7" s="123"/>
      <c r="X7" s="124"/>
    </row>
    <row r="8" spans="1:24" ht="36" customHeight="1" x14ac:dyDescent="0.45">
      <c r="A8" s="136"/>
      <c r="B8" s="55"/>
      <c r="C8" s="46" t="s">
        <v>41</v>
      </c>
      <c r="D8" s="48"/>
      <c r="E8" s="44"/>
      <c r="F8" s="44"/>
      <c r="G8" s="44"/>
      <c r="H8" s="47"/>
      <c r="I8" s="46" t="s">
        <v>41</v>
      </c>
      <c r="J8" s="48"/>
      <c r="K8" s="148"/>
      <c r="L8" s="128"/>
      <c r="M8" s="128"/>
      <c r="N8" s="128"/>
      <c r="O8" s="128"/>
      <c r="P8" s="128"/>
      <c r="Q8" s="153"/>
      <c r="R8" s="121"/>
      <c r="S8" s="133"/>
      <c r="T8" s="133"/>
      <c r="U8" s="153"/>
      <c r="V8" s="121"/>
      <c r="W8" s="123"/>
      <c r="X8" s="124"/>
    </row>
    <row r="9" spans="1:24" ht="36" customHeight="1" x14ac:dyDescent="0.45">
      <c r="A9" s="137"/>
      <c r="B9" s="56"/>
      <c r="C9" s="53"/>
      <c r="D9" s="42"/>
      <c r="E9" s="57"/>
      <c r="F9" s="50"/>
      <c r="G9" s="57"/>
      <c r="H9" s="54"/>
      <c r="I9" s="53"/>
      <c r="J9" s="42"/>
      <c r="K9" s="145"/>
      <c r="L9" s="129"/>
      <c r="M9" s="129"/>
      <c r="N9" s="129"/>
      <c r="O9" s="129"/>
      <c r="P9" s="129"/>
      <c r="Q9" s="134"/>
      <c r="R9" s="122"/>
      <c r="S9" s="133"/>
      <c r="T9" s="133"/>
      <c r="U9" s="134"/>
      <c r="V9" s="122"/>
      <c r="W9" s="123"/>
      <c r="X9" s="124"/>
    </row>
    <row r="10" spans="1:24" ht="36" customHeight="1" x14ac:dyDescent="0.45">
      <c r="A10" s="125" t="s">
        <v>90</v>
      </c>
      <c r="B10" s="55"/>
      <c r="C10" s="46"/>
      <c r="D10" s="48"/>
      <c r="E10" s="46"/>
      <c r="F10" s="46" t="str">
        <f>IF(E12="","",IF(E12&gt;G12,"○",IF(E12&lt;G12,"●",IF(E12=G12,"△"))))</f>
        <v/>
      </c>
      <c r="G10" s="46"/>
      <c r="H10" s="58"/>
      <c r="I10" s="44"/>
      <c r="J10" s="45"/>
      <c r="K10" s="126">
        <f>COUNTIF(B10:J10,"○")</f>
        <v>0</v>
      </c>
      <c r="L10" s="127">
        <v>0</v>
      </c>
      <c r="M10" s="130">
        <f>COUNTIF(B10:J10,"●")</f>
        <v>0</v>
      </c>
      <c r="N10" s="130">
        <f>SUM(B12,E12)</f>
        <v>0</v>
      </c>
      <c r="O10" s="130">
        <f>SUM(D12,G12)</f>
        <v>0</v>
      </c>
      <c r="P10" s="130">
        <f>(K10*3)+(L10*1)</f>
        <v>0</v>
      </c>
      <c r="Q10" s="131" t="e">
        <f>RANK(P10,P$26:P$33)</f>
        <v>#N/A</v>
      </c>
      <c r="R10" s="132" t="s">
        <v>33</v>
      </c>
      <c r="S10" s="133">
        <f>N10-O10</f>
        <v>0</v>
      </c>
      <c r="T10" s="133"/>
      <c r="U10" s="131" t="e">
        <f>RANK(S10,S$26:S$33)</f>
        <v>#N/A</v>
      </c>
      <c r="V10" s="132" t="s">
        <v>33</v>
      </c>
      <c r="W10" s="123"/>
      <c r="X10" s="124"/>
    </row>
    <row r="11" spans="1:24" ht="36" customHeight="1" x14ac:dyDescent="0.45">
      <c r="A11" s="125"/>
      <c r="B11" s="55"/>
      <c r="C11" s="46" t="s">
        <v>41</v>
      </c>
      <c r="D11" s="48"/>
      <c r="E11" s="46"/>
      <c r="F11" s="46" t="s">
        <v>41</v>
      </c>
      <c r="G11" s="46"/>
      <c r="H11" s="58"/>
      <c r="I11" s="44"/>
      <c r="J11" s="45"/>
      <c r="K11" s="126"/>
      <c r="L11" s="128"/>
      <c r="M11" s="130"/>
      <c r="N11" s="130"/>
      <c r="O11" s="130"/>
      <c r="P11" s="130"/>
      <c r="Q11" s="131"/>
      <c r="R11" s="132"/>
      <c r="S11" s="133"/>
      <c r="T11" s="133"/>
      <c r="U11" s="131"/>
      <c r="V11" s="132"/>
      <c r="W11" s="123"/>
      <c r="X11" s="124"/>
    </row>
    <row r="12" spans="1:24" ht="36" customHeight="1" x14ac:dyDescent="0.45">
      <c r="A12" s="125"/>
      <c r="B12" s="56"/>
      <c r="C12" s="53"/>
      <c r="D12" s="42"/>
      <c r="E12" s="52"/>
      <c r="F12" s="53"/>
      <c r="G12" s="52"/>
      <c r="H12" s="59"/>
      <c r="I12" s="50"/>
      <c r="J12" s="51"/>
      <c r="K12" s="126"/>
      <c r="L12" s="129"/>
      <c r="M12" s="130"/>
      <c r="N12" s="130"/>
      <c r="O12" s="130"/>
      <c r="P12" s="130"/>
      <c r="Q12" s="131"/>
      <c r="R12" s="132"/>
      <c r="S12" s="133"/>
      <c r="T12" s="133"/>
      <c r="U12" s="131"/>
      <c r="V12" s="132"/>
      <c r="W12" s="123"/>
      <c r="X12" s="124"/>
    </row>
    <row r="13" spans="1:24" ht="36" customHeight="1" thickBot="1" x14ac:dyDescent="0.6">
      <c r="A13" s="60"/>
      <c r="B13" s="61"/>
      <c r="C13" s="62"/>
      <c r="D13" s="61"/>
      <c r="E13" s="61"/>
      <c r="F13" s="62"/>
      <c r="G13" s="61"/>
      <c r="H13" s="61"/>
      <c r="I13" s="62"/>
      <c r="J13" s="61"/>
      <c r="K13" s="61"/>
      <c r="L13" s="61"/>
      <c r="M13" s="61"/>
      <c r="N13" s="61"/>
      <c r="O13" s="61"/>
      <c r="P13" s="61"/>
      <c r="Q13" s="63"/>
      <c r="R13" s="64"/>
      <c r="S13" s="65"/>
      <c r="T13" s="65"/>
      <c r="U13" s="63"/>
      <c r="V13" s="64"/>
      <c r="W13" s="66"/>
      <c r="X13" s="66"/>
    </row>
    <row r="14" spans="1:24" ht="57.25" thickBot="1" x14ac:dyDescent="0.6">
      <c r="A14" s="32" t="s">
        <v>30</v>
      </c>
      <c r="B14" s="151" t="str">
        <f>A15</f>
        <v>別府</v>
      </c>
      <c r="C14" s="140"/>
      <c r="D14" s="140"/>
      <c r="E14" s="140" t="str">
        <f>A18</f>
        <v>カティオーラ</v>
      </c>
      <c r="F14" s="140"/>
      <c r="G14" s="140"/>
      <c r="H14" s="140" t="str">
        <f>A21</f>
        <v>SKK</v>
      </c>
      <c r="I14" s="140"/>
      <c r="J14" s="140"/>
      <c r="K14" s="33" t="s">
        <v>31</v>
      </c>
      <c r="L14" s="34" t="s">
        <v>56</v>
      </c>
      <c r="M14" s="34" t="s">
        <v>32</v>
      </c>
      <c r="N14" s="35" t="s">
        <v>34</v>
      </c>
      <c r="O14" s="35" t="s">
        <v>35</v>
      </c>
      <c r="P14" s="35" t="s">
        <v>36</v>
      </c>
      <c r="Q14" s="141" t="s">
        <v>37</v>
      </c>
      <c r="R14" s="142"/>
      <c r="S14" s="141" t="s">
        <v>38</v>
      </c>
      <c r="T14" s="142"/>
      <c r="U14" s="141" t="s">
        <v>39</v>
      </c>
      <c r="V14" s="142"/>
      <c r="W14" s="149" t="s">
        <v>40</v>
      </c>
      <c r="X14" s="150"/>
    </row>
    <row r="15" spans="1:24" ht="36" customHeight="1" thickTop="1" x14ac:dyDescent="0.45">
      <c r="A15" s="144" t="s">
        <v>91</v>
      </c>
      <c r="B15" s="36"/>
      <c r="C15" s="37"/>
      <c r="D15" s="38"/>
      <c r="E15" s="39"/>
      <c r="F15" s="39" t="str">
        <f>IF(E17="","",IF(E17&gt;G17,"○",IF(E17&lt;G17,"●",IF(E17=G17,"△"))))</f>
        <v/>
      </c>
      <c r="G15" s="39"/>
      <c r="H15" s="40"/>
      <c r="I15" s="39"/>
      <c r="J15" s="41"/>
      <c r="K15" s="145">
        <f>COUNTIF(B15:J15,"○")</f>
        <v>0</v>
      </c>
      <c r="L15" s="146">
        <v>0</v>
      </c>
      <c r="M15" s="129">
        <f>COUNTIF(B15:J15,"●")</f>
        <v>0</v>
      </c>
      <c r="N15" s="129">
        <f>SUM(H17,E17)</f>
        <v>0</v>
      </c>
      <c r="O15" s="129">
        <f>SUM(J17,G17)</f>
        <v>0</v>
      </c>
      <c r="P15" s="129">
        <f>(K15*3)+(L15*1)</f>
        <v>0</v>
      </c>
      <c r="Q15" s="134" t="e">
        <f>RANK(P15,P$25:P$33)</f>
        <v>#N/A</v>
      </c>
      <c r="R15" s="122" t="s">
        <v>33</v>
      </c>
      <c r="S15" s="143">
        <f>N15-O15</f>
        <v>0</v>
      </c>
      <c r="T15" s="143"/>
      <c r="U15" s="134">
        <f>RANK(S15,S15:T23)</f>
        <v>1</v>
      </c>
      <c r="V15" s="122" t="s">
        <v>33</v>
      </c>
      <c r="W15" s="138"/>
      <c r="X15" s="139"/>
    </row>
    <row r="16" spans="1:24" ht="36" customHeight="1" x14ac:dyDescent="0.45">
      <c r="A16" s="144"/>
      <c r="B16" s="43"/>
      <c r="C16" s="44"/>
      <c r="D16" s="45"/>
      <c r="E16" s="46"/>
      <c r="F16" s="46" t="s">
        <v>41</v>
      </c>
      <c r="G16" s="46"/>
      <c r="H16" s="47"/>
      <c r="I16" s="46" t="s">
        <v>41</v>
      </c>
      <c r="J16" s="48"/>
      <c r="K16" s="145"/>
      <c r="L16" s="128"/>
      <c r="M16" s="129"/>
      <c r="N16" s="129"/>
      <c r="O16" s="129"/>
      <c r="P16" s="129"/>
      <c r="Q16" s="134"/>
      <c r="R16" s="122"/>
      <c r="S16" s="143"/>
      <c r="T16" s="143"/>
      <c r="U16" s="134"/>
      <c r="V16" s="122"/>
      <c r="W16" s="138"/>
      <c r="X16" s="139"/>
    </row>
    <row r="17" spans="1:24" ht="36" customHeight="1" x14ac:dyDescent="0.45">
      <c r="A17" s="125"/>
      <c r="B17" s="49"/>
      <c r="C17" s="50"/>
      <c r="D17" s="51"/>
      <c r="E17" s="52"/>
      <c r="F17" s="53"/>
      <c r="G17" s="52"/>
      <c r="H17" s="54"/>
      <c r="I17" s="53"/>
      <c r="J17" s="42"/>
      <c r="K17" s="126"/>
      <c r="L17" s="129"/>
      <c r="M17" s="130"/>
      <c r="N17" s="130"/>
      <c r="O17" s="130"/>
      <c r="P17" s="130"/>
      <c r="Q17" s="131"/>
      <c r="R17" s="132"/>
      <c r="S17" s="133"/>
      <c r="T17" s="133"/>
      <c r="U17" s="131"/>
      <c r="V17" s="132"/>
      <c r="W17" s="123"/>
      <c r="X17" s="124"/>
    </row>
    <row r="18" spans="1:24" ht="36" customHeight="1" x14ac:dyDescent="0.45">
      <c r="A18" s="135" t="s">
        <v>89</v>
      </c>
      <c r="B18" s="55"/>
      <c r="C18" s="46" t="str">
        <f>IF(B20="","",IF(B20&gt;D20,"○",IF(B20&lt;D20,"●",IF(B20=D20,"△"))))</f>
        <v/>
      </c>
      <c r="D18" s="48"/>
      <c r="E18" s="44"/>
      <c r="F18" s="44"/>
      <c r="G18" s="44"/>
      <c r="H18" s="47"/>
      <c r="I18" s="46" t="str">
        <f>IF(H20="","",IF(H20&gt;J20,"○",IF(H20&lt;J20,"●",IF(H20=J20,"△"))))</f>
        <v/>
      </c>
      <c r="J18" s="48"/>
      <c r="K18" s="147">
        <f>COUNTIF(B18:J18,"○")</f>
        <v>0</v>
      </c>
      <c r="L18" s="127">
        <v>0</v>
      </c>
      <c r="M18" s="127">
        <f>COUNTIF(B18:J18,"●")</f>
        <v>0</v>
      </c>
      <c r="N18" s="127">
        <f>SUM(B20,H20)</f>
        <v>0</v>
      </c>
      <c r="O18" s="127">
        <f>SUM(D20,J20)</f>
        <v>0</v>
      </c>
      <c r="P18" s="127">
        <f>(K18*3)+(L18*1)</f>
        <v>0</v>
      </c>
      <c r="Q18" s="152" t="e">
        <f>RANK(P18,P$26:P$33)</f>
        <v>#N/A</v>
      </c>
      <c r="R18" s="120" t="s">
        <v>33</v>
      </c>
      <c r="S18" s="133">
        <f>N18-O18</f>
        <v>0</v>
      </c>
      <c r="T18" s="133"/>
      <c r="U18" s="134">
        <f>RANK(S18,S15:T23)</f>
        <v>1</v>
      </c>
      <c r="V18" s="120" t="s">
        <v>33</v>
      </c>
      <c r="W18" s="123"/>
      <c r="X18" s="124"/>
    </row>
    <row r="19" spans="1:24" ht="36" customHeight="1" x14ac:dyDescent="0.45">
      <c r="A19" s="136"/>
      <c r="B19" s="55"/>
      <c r="C19" s="46" t="s">
        <v>41</v>
      </c>
      <c r="D19" s="48"/>
      <c r="E19" s="44"/>
      <c r="F19" s="44"/>
      <c r="G19" s="44"/>
      <c r="H19" s="47"/>
      <c r="I19" s="46" t="s">
        <v>41</v>
      </c>
      <c r="J19" s="48"/>
      <c r="K19" s="148"/>
      <c r="L19" s="128"/>
      <c r="M19" s="128"/>
      <c r="N19" s="128"/>
      <c r="O19" s="128"/>
      <c r="P19" s="128"/>
      <c r="Q19" s="153"/>
      <c r="R19" s="121"/>
      <c r="S19" s="133"/>
      <c r="T19" s="133"/>
      <c r="U19" s="134"/>
      <c r="V19" s="121"/>
      <c r="W19" s="123"/>
      <c r="X19" s="124"/>
    </row>
    <row r="20" spans="1:24" ht="36" customHeight="1" x14ac:dyDescent="0.45">
      <c r="A20" s="137"/>
      <c r="B20" s="56"/>
      <c r="C20" s="53"/>
      <c r="D20" s="42"/>
      <c r="E20" s="57"/>
      <c r="F20" s="50"/>
      <c r="G20" s="57"/>
      <c r="H20" s="54"/>
      <c r="I20" s="53"/>
      <c r="J20" s="42"/>
      <c r="K20" s="145"/>
      <c r="L20" s="129"/>
      <c r="M20" s="129"/>
      <c r="N20" s="129"/>
      <c r="O20" s="129"/>
      <c r="P20" s="129"/>
      <c r="Q20" s="134"/>
      <c r="R20" s="122"/>
      <c r="S20" s="133"/>
      <c r="T20" s="133"/>
      <c r="U20" s="131"/>
      <c r="V20" s="122"/>
      <c r="W20" s="123"/>
      <c r="X20" s="124"/>
    </row>
    <row r="21" spans="1:24" ht="36" customHeight="1" x14ac:dyDescent="0.45">
      <c r="A21" s="125" t="s">
        <v>92</v>
      </c>
      <c r="B21" s="55"/>
      <c r="C21" s="46"/>
      <c r="D21" s="48"/>
      <c r="E21" s="46"/>
      <c r="F21" s="46" t="str">
        <f>IF(E23="","",IF(E23&gt;G23,"○",IF(E23&lt;G23,"●",IF(E23=G23,"△"))))</f>
        <v/>
      </c>
      <c r="G21" s="46"/>
      <c r="H21" s="58"/>
      <c r="I21" s="44"/>
      <c r="J21" s="45"/>
      <c r="K21" s="126">
        <f>COUNTIF(B21:J21,"○")</f>
        <v>0</v>
      </c>
      <c r="L21" s="127">
        <v>0</v>
      </c>
      <c r="M21" s="130">
        <f>COUNTIF(B21:J21,"●")</f>
        <v>0</v>
      </c>
      <c r="N21" s="130">
        <f>SUM(B23,E23)</f>
        <v>0</v>
      </c>
      <c r="O21" s="130">
        <f>SUM(D23,G23)</f>
        <v>0</v>
      </c>
      <c r="P21" s="130">
        <f>(K21*3)+(L21*1)</f>
        <v>0</v>
      </c>
      <c r="Q21" s="131" t="e">
        <f>RANK(P21,P$26:P$33)</f>
        <v>#N/A</v>
      </c>
      <c r="R21" s="132" t="s">
        <v>33</v>
      </c>
      <c r="S21" s="133">
        <f>N21-O21</f>
        <v>0</v>
      </c>
      <c r="T21" s="133"/>
      <c r="U21" s="134">
        <f>RANK(S21,S15:T23)</f>
        <v>1</v>
      </c>
      <c r="V21" s="132" t="s">
        <v>33</v>
      </c>
      <c r="W21" s="123"/>
      <c r="X21" s="124"/>
    </row>
    <row r="22" spans="1:24" ht="36" customHeight="1" x14ac:dyDescent="0.45">
      <c r="A22" s="125"/>
      <c r="B22" s="55"/>
      <c r="C22" s="46" t="s">
        <v>41</v>
      </c>
      <c r="D22" s="48"/>
      <c r="E22" s="46"/>
      <c r="F22" s="46" t="s">
        <v>41</v>
      </c>
      <c r="G22" s="46"/>
      <c r="H22" s="58"/>
      <c r="I22" s="44"/>
      <c r="J22" s="45"/>
      <c r="K22" s="126"/>
      <c r="L22" s="128"/>
      <c r="M22" s="130"/>
      <c r="N22" s="130"/>
      <c r="O22" s="130"/>
      <c r="P22" s="130"/>
      <c r="Q22" s="131"/>
      <c r="R22" s="132"/>
      <c r="S22" s="133"/>
      <c r="T22" s="133"/>
      <c r="U22" s="134"/>
      <c r="V22" s="132"/>
      <c r="W22" s="123"/>
      <c r="X22" s="124"/>
    </row>
    <row r="23" spans="1:24" ht="36" customHeight="1" x14ac:dyDescent="0.45">
      <c r="A23" s="125"/>
      <c r="B23" s="56"/>
      <c r="C23" s="53"/>
      <c r="D23" s="42"/>
      <c r="E23" s="52"/>
      <c r="F23" s="53"/>
      <c r="G23" s="52"/>
      <c r="H23" s="59"/>
      <c r="I23" s="50"/>
      <c r="J23" s="51"/>
      <c r="K23" s="126"/>
      <c r="L23" s="129"/>
      <c r="M23" s="130"/>
      <c r="N23" s="130"/>
      <c r="O23" s="130"/>
      <c r="P23" s="130"/>
      <c r="Q23" s="131"/>
      <c r="R23" s="132"/>
      <c r="S23" s="133"/>
      <c r="T23" s="133"/>
      <c r="U23" s="131"/>
      <c r="V23" s="132"/>
      <c r="W23" s="123"/>
      <c r="X23" s="124"/>
    </row>
  </sheetData>
  <mergeCells count="92">
    <mergeCell ref="P18:P20"/>
    <mergeCell ref="Q18:Q20"/>
    <mergeCell ref="R18:R20"/>
    <mergeCell ref="S18:T20"/>
    <mergeCell ref="U18:U20"/>
    <mergeCell ref="K18:K20"/>
    <mergeCell ref="L18:L20"/>
    <mergeCell ref="M18:M20"/>
    <mergeCell ref="N18:N20"/>
    <mergeCell ref="O18:O20"/>
    <mergeCell ref="W3:X3"/>
    <mergeCell ref="A4:A6"/>
    <mergeCell ref="K4:K6"/>
    <mergeCell ref="M4:M6"/>
    <mergeCell ref="N4:N6"/>
    <mergeCell ref="O4:O6"/>
    <mergeCell ref="B3:D3"/>
    <mergeCell ref="E3:G3"/>
    <mergeCell ref="H3:J3"/>
    <mergeCell ref="Q3:R3"/>
    <mergeCell ref="L4:L6"/>
    <mergeCell ref="S3:T3"/>
    <mergeCell ref="U3:V3"/>
    <mergeCell ref="V10:V12"/>
    <mergeCell ref="W7:X9"/>
    <mergeCell ref="W4:X6"/>
    <mergeCell ref="P4:P6"/>
    <mergeCell ref="Q4:Q6"/>
    <mergeCell ref="R4:R6"/>
    <mergeCell ref="S4:T6"/>
    <mergeCell ref="U4:U6"/>
    <mergeCell ref="V4:V6"/>
    <mergeCell ref="Q7:Q9"/>
    <mergeCell ref="R7:R9"/>
    <mergeCell ref="S7:T9"/>
    <mergeCell ref="U7:U9"/>
    <mergeCell ref="V7:V9"/>
    <mergeCell ref="P7:P9"/>
    <mergeCell ref="A7:A9"/>
    <mergeCell ref="L7:L9"/>
    <mergeCell ref="L10:L12"/>
    <mergeCell ref="B14:D14"/>
    <mergeCell ref="E14:G14"/>
    <mergeCell ref="A10:A12"/>
    <mergeCell ref="K10:K12"/>
    <mergeCell ref="O7:O9"/>
    <mergeCell ref="N7:N9"/>
    <mergeCell ref="M7:M9"/>
    <mergeCell ref="K7:K9"/>
    <mergeCell ref="W14:X14"/>
    <mergeCell ref="M10:M12"/>
    <mergeCell ref="S14:T14"/>
    <mergeCell ref="U14:V14"/>
    <mergeCell ref="W10:X12"/>
    <mergeCell ref="N10:N12"/>
    <mergeCell ref="O10:O12"/>
    <mergeCell ref="P10:P12"/>
    <mergeCell ref="Q10:Q12"/>
    <mergeCell ref="R10:R12"/>
    <mergeCell ref="S10:T12"/>
    <mergeCell ref="U10:U12"/>
    <mergeCell ref="A15:A17"/>
    <mergeCell ref="K15:K17"/>
    <mergeCell ref="L15:L17"/>
    <mergeCell ref="M15:M17"/>
    <mergeCell ref="N15:N17"/>
    <mergeCell ref="U15:U17"/>
    <mergeCell ref="V15:V17"/>
    <mergeCell ref="W15:X17"/>
    <mergeCell ref="H14:J14"/>
    <mergeCell ref="Q14:R14"/>
    <mergeCell ref="O15:O17"/>
    <mergeCell ref="P15:P17"/>
    <mergeCell ref="Q15:Q17"/>
    <mergeCell ref="R15:R17"/>
    <mergeCell ref="S15:T17"/>
    <mergeCell ref="V18:V20"/>
    <mergeCell ref="W18:X20"/>
    <mergeCell ref="A21:A23"/>
    <mergeCell ref="K21:K23"/>
    <mergeCell ref="L21:L23"/>
    <mergeCell ref="M21:M23"/>
    <mergeCell ref="N21:N23"/>
    <mergeCell ref="O21:O23"/>
    <mergeCell ref="P21:P23"/>
    <mergeCell ref="Q21:Q23"/>
    <mergeCell ref="R21:R23"/>
    <mergeCell ref="S21:T23"/>
    <mergeCell ref="U21:U23"/>
    <mergeCell ref="V21:V23"/>
    <mergeCell ref="W21:X23"/>
    <mergeCell ref="A18:A20"/>
  </mergeCells>
  <phoneticPr fontId="2"/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5AE31-411D-4E13-BF78-2703B75D6859}">
  <dimension ref="A1:L16"/>
  <sheetViews>
    <sheetView zoomScale="75" zoomScaleNormal="75" workbookViewId="0">
      <selection activeCell="I1" sqref="I1"/>
    </sheetView>
  </sheetViews>
  <sheetFormatPr defaultRowHeight="13.25" x14ac:dyDescent="0.45"/>
  <sheetData>
    <row r="1" spans="1:12" ht="41.75" x14ac:dyDescent="1.1499999999999999">
      <c r="A1" s="70" t="s">
        <v>58</v>
      </c>
    </row>
    <row r="2" spans="1:12" ht="28.25" x14ac:dyDescent="0.85">
      <c r="A2" s="8"/>
    </row>
    <row r="16" spans="1:12" x14ac:dyDescent="0.45">
      <c r="L16" s="69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E9335-9E07-4CC0-8455-51244DA1D740}">
  <dimension ref="A1:L43"/>
  <sheetViews>
    <sheetView topLeftCell="A9" zoomScale="75" zoomScaleNormal="75" workbookViewId="0">
      <selection activeCell="N27" sqref="N27"/>
    </sheetView>
  </sheetViews>
  <sheetFormatPr defaultRowHeight="13.25" x14ac:dyDescent="0.45"/>
  <sheetData>
    <row r="1" spans="1:12" ht="41.75" x14ac:dyDescent="1.1499999999999999">
      <c r="A1" s="70" t="s">
        <v>130</v>
      </c>
    </row>
    <row r="2" spans="1:12" ht="28.25" x14ac:dyDescent="0.85">
      <c r="A2" s="8"/>
    </row>
    <row r="16" spans="1:12" x14ac:dyDescent="0.45">
      <c r="L16" s="69"/>
    </row>
    <row r="28" spans="4:4" ht="14.5" x14ac:dyDescent="0.5">
      <c r="D28" s="2" t="s">
        <v>142</v>
      </c>
    </row>
    <row r="29" spans="4:4" ht="14.5" x14ac:dyDescent="0.5">
      <c r="D29" s="2" t="s">
        <v>132</v>
      </c>
    </row>
    <row r="30" spans="4:4" ht="14.5" x14ac:dyDescent="0.5">
      <c r="D30" s="2" t="s">
        <v>133</v>
      </c>
    </row>
    <row r="31" spans="4:4" ht="14.5" x14ac:dyDescent="0.5">
      <c r="D31" s="2"/>
    </row>
    <row r="32" spans="4:4" ht="14.5" x14ac:dyDescent="0.5">
      <c r="D32" s="2" t="s">
        <v>143</v>
      </c>
    </row>
    <row r="33" spans="1:4" ht="14.5" x14ac:dyDescent="0.5">
      <c r="D33" s="2" t="s">
        <v>144</v>
      </c>
    </row>
    <row r="34" spans="1:4" ht="14.5" x14ac:dyDescent="0.5">
      <c r="D34" s="2" t="s">
        <v>134</v>
      </c>
    </row>
    <row r="35" spans="1:4" ht="14.5" x14ac:dyDescent="0.5">
      <c r="D35" s="2" t="s">
        <v>135</v>
      </c>
    </row>
    <row r="38" spans="1:4" ht="16.75" x14ac:dyDescent="0.55000000000000004">
      <c r="A38" s="71" t="s">
        <v>131</v>
      </c>
    </row>
    <row r="39" spans="1:4" ht="14.5" x14ac:dyDescent="0.5">
      <c r="A39" s="2" t="s">
        <v>140</v>
      </c>
    </row>
    <row r="40" spans="1:4" ht="14.5" x14ac:dyDescent="0.5">
      <c r="A40" s="2" t="s">
        <v>141</v>
      </c>
    </row>
    <row r="41" spans="1:4" ht="14.5" x14ac:dyDescent="0.5">
      <c r="A41" s="2" t="s">
        <v>136</v>
      </c>
    </row>
    <row r="42" spans="1:4" ht="14.5" x14ac:dyDescent="0.5">
      <c r="A42" s="2" t="s">
        <v>137</v>
      </c>
    </row>
    <row r="43" spans="1:4" ht="14.5" x14ac:dyDescent="0.5">
      <c r="A43" s="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B9974-043C-4992-865F-7F5D267231F8}">
  <dimension ref="A1:M27"/>
  <sheetViews>
    <sheetView workbookViewId="0">
      <selection activeCell="N20" sqref="N20"/>
    </sheetView>
  </sheetViews>
  <sheetFormatPr defaultRowHeight="13.25" x14ac:dyDescent="0.45"/>
  <cols>
    <col min="1" max="13" width="9.86328125" customWidth="1"/>
  </cols>
  <sheetData>
    <row r="1" spans="1:13" ht="21.75" customHeight="1" x14ac:dyDescent="0.45">
      <c r="A1" s="154" t="s">
        <v>138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ht="21.75" customHeight="1" x14ac:dyDescent="0.45">
      <c r="A2" s="154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</row>
    <row r="3" spans="1:13" ht="21.75" customHeight="1" x14ac:dyDescent="0.45">
      <c r="A3" s="154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</row>
    <row r="4" spans="1:13" ht="21.75" customHeight="1" x14ac:dyDescent="0.45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</row>
    <row r="5" spans="1:13" ht="21.75" customHeight="1" x14ac:dyDescent="0.45">
      <c r="A5" s="154"/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 ht="21.75" customHeight="1" x14ac:dyDescent="0.45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</row>
    <row r="7" spans="1:13" ht="21.75" customHeight="1" thickBot="1" x14ac:dyDescent="0.6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 ht="20.25" customHeight="1" thickTop="1" x14ac:dyDescent="0.45">
      <c r="A8" s="156" t="s">
        <v>139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</row>
    <row r="9" spans="1:13" ht="20.25" customHeight="1" x14ac:dyDescent="0.45">
      <c r="A9" s="157"/>
      <c r="B9" s="157"/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</row>
    <row r="10" spans="1:13" ht="20.25" customHeight="1" x14ac:dyDescent="0.45">
      <c r="A10" s="157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</row>
    <row r="11" spans="1:13" ht="20.25" customHeight="1" x14ac:dyDescent="0.45">
      <c r="A11" s="157"/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</row>
    <row r="12" spans="1:13" ht="20.25" customHeight="1" thickBot="1" x14ac:dyDescent="0.6">
      <c r="A12" s="158"/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</row>
    <row r="13" spans="1:13" ht="19.5" customHeight="1" thickTop="1" x14ac:dyDescent="0.45">
      <c r="A13" s="159"/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1"/>
    </row>
    <row r="14" spans="1:13" ht="19.5" customHeight="1" x14ac:dyDescent="0.45">
      <c r="A14" s="162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4"/>
    </row>
    <row r="15" spans="1:13" ht="19.5" customHeight="1" x14ac:dyDescent="0.45">
      <c r="A15" s="162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4"/>
    </row>
    <row r="16" spans="1:13" ht="19.5" customHeight="1" x14ac:dyDescent="0.45">
      <c r="A16" s="162"/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4"/>
    </row>
    <row r="17" spans="1:13" ht="19.5" customHeight="1" x14ac:dyDescent="0.45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4"/>
    </row>
    <row r="18" spans="1:13" ht="19.5" customHeight="1" x14ac:dyDescent="0.45">
      <c r="A18" s="162"/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4"/>
    </row>
    <row r="19" spans="1:13" ht="19.5" customHeight="1" x14ac:dyDescent="0.45">
      <c r="A19" s="162"/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4"/>
    </row>
    <row r="20" spans="1:13" ht="19.5" customHeight="1" x14ac:dyDescent="0.45">
      <c r="A20" s="162"/>
      <c r="B20" s="163"/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4"/>
    </row>
    <row r="21" spans="1:13" ht="19.5" customHeight="1" x14ac:dyDescent="0.45">
      <c r="A21" s="162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4"/>
    </row>
    <row r="22" spans="1:13" ht="19.5" customHeight="1" x14ac:dyDescent="0.45">
      <c r="A22" s="162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4"/>
    </row>
    <row r="23" spans="1:13" ht="19.5" customHeight="1" x14ac:dyDescent="0.45">
      <c r="A23" s="162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4"/>
    </row>
    <row r="24" spans="1:13" ht="19.5" customHeight="1" x14ac:dyDescent="0.45">
      <c r="A24" s="162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4"/>
    </row>
    <row r="25" spans="1:13" ht="19.5" customHeight="1" x14ac:dyDescent="0.45">
      <c r="A25" s="162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4"/>
    </row>
    <row r="26" spans="1:13" ht="19.5" customHeight="1" thickBot="1" x14ac:dyDescent="0.6">
      <c r="A26" s="165"/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7"/>
    </row>
    <row r="27" spans="1:13" ht="14" thickTop="1" x14ac:dyDescent="0.45"/>
  </sheetData>
  <mergeCells count="3">
    <mergeCell ref="A1:M7"/>
    <mergeCell ref="A8:M12"/>
    <mergeCell ref="A13:M26"/>
  </mergeCells>
  <phoneticPr fontId="2"/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日程 </vt:lpstr>
      <vt:lpstr>組合せ</vt:lpstr>
      <vt:lpstr>星取表</vt:lpstr>
      <vt:lpstr>会場図(1)</vt:lpstr>
      <vt:lpstr>会場図(2)</vt:lpstr>
      <vt:lpstr>駐車証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KUDO Toshiko</dc:creator>
  <cp:lastModifiedBy>貴士 上野</cp:lastModifiedBy>
  <cp:lastPrinted>2023-09-23T07:16:15Z</cp:lastPrinted>
  <dcterms:created xsi:type="dcterms:W3CDTF">2016-10-10T05:56:52Z</dcterms:created>
  <dcterms:modified xsi:type="dcterms:W3CDTF">2023-09-23T07:16:25Z</dcterms:modified>
</cp:coreProperties>
</file>