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4\06.miyazaki\"/>
    </mc:Choice>
  </mc:AlternateContent>
  <xr:revisionPtr revIDLastSave="0" documentId="13_ncr:1_{CE657B94-763A-43F4-9F4F-41FC9D480CD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日程 " sheetId="1" r:id="rId1"/>
    <sheet name="組合せ" sheetId="6" r:id="rId2"/>
    <sheet name="星取表" sheetId="2" state="hidden" r:id="rId3"/>
    <sheet name="会場図(1)" sheetId="7" r:id="rId4"/>
    <sheet name="会場図(2)" sheetId="8" r:id="rId5"/>
    <sheet name="駐車証" sheetId="9" r:id="rId6"/>
  </sheets>
  <definedNames>
    <definedName name="_xlnm.Print_Area" localSheetId="0">'日程 '!$A$1:$Q$48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6" l="1"/>
  <c r="H55" i="6"/>
  <c r="N29" i="1"/>
  <c r="K29" i="1"/>
  <c r="G29" i="1"/>
  <c r="D29" i="1"/>
  <c r="M68" i="6"/>
  <c r="D68" i="6"/>
  <c r="M60" i="6"/>
  <c r="D60" i="6"/>
  <c r="G27" i="1"/>
  <c r="D27" i="1"/>
  <c r="N27" i="1"/>
  <c r="K27" i="1"/>
  <c r="K44" i="6"/>
  <c r="K46" i="6"/>
  <c r="K45" i="6"/>
  <c r="I46" i="6"/>
  <c r="I45" i="6"/>
  <c r="U48" i="6"/>
  <c r="U47" i="6"/>
  <c r="S48" i="6"/>
  <c r="S47" i="6"/>
  <c r="P48" i="6"/>
  <c r="P47" i="6"/>
  <c r="N48" i="6"/>
  <c r="N47" i="6"/>
  <c r="R47" i="6"/>
  <c r="Q47" i="6"/>
  <c r="L43" i="6"/>
  <c r="P65" i="6"/>
  <c r="K65" i="6"/>
  <c r="F65" i="6"/>
  <c r="A65" i="6"/>
  <c r="N25" i="1"/>
  <c r="K25" i="1"/>
  <c r="G25" i="1"/>
  <c r="D25" i="1"/>
  <c r="N23" i="1"/>
  <c r="K23" i="1"/>
  <c r="G23" i="1"/>
  <c r="D23" i="1"/>
  <c r="N18" i="1"/>
  <c r="N20" i="1" s="1"/>
  <c r="K18" i="1"/>
  <c r="G20" i="1" s="1"/>
  <c r="G18" i="1"/>
  <c r="K20" i="1" s="1"/>
  <c r="D18" i="1"/>
  <c r="D20" i="1" s="1"/>
  <c r="N17" i="1"/>
  <c r="N19" i="1" s="1"/>
  <c r="K17" i="1"/>
  <c r="G19" i="1" s="1"/>
  <c r="C28" i="6"/>
  <c r="H26" i="6" s="1"/>
  <c r="G17" i="1"/>
  <c r="K19" i="1" s="1"/>
  <c r="D17" i="1"/>
  <c r="D19" i="1" s="1"/>
  <c r="C30" i="6"/>
  <c r="M26" i="6" s="1"/>
  <c r="C32" i="6"/>
  <c r="C34" i="6"/>
  <c r="W26" i="6" s="1"/>
  <c r="AF41" i="6"/>
  <c r="AD41" i="6"/>
  <c r="W39" i="6"/>
  <c r="U35" i="6"/>
  <c r="U34" i="6"/>
  <c r="S35" i="6"/>
  <c r="S34" i="6"/>
  <c r="P35" i="6"/>
  <c r="P34" i="6"/>
  <c r="N35" i="6"/>
  <c r="N34" i="6"/>
  <c r="W28" i="6"/>
  <c r="W30" i="6"/>
  <c r="W32" i="6"/>
  <c r="AA32" i="6"/>
  <c r="AF28" i="6"/>
  <c r="AD28" i="6"/>
  <c r="AA45" i="6"/>
  <c r="W45" i="6"/>
  <c r="K48" i="6"/>
  <c r="I48" i="6"/>
  <c r="K47" i="6"/>
  <c r="I47" i="6"/>
  <c r="AA43" i="6"/>
  <c r="W43" i="6"/>
  <c r="AA41" i="6"/>
  <c r="W41" i="6"/>
  <c r="K35" i="6"/>
  <c r="I35" i="6"/>
  <c r="K34" i="6"/>
  <c r="I34" i="6"/>
  <c r="AA30" i="6"/>
  <c r="AA28" i="6"/>
  <c r="P46" i="6"/>
  <c r="N46" i="6"/>
  <c r="P45" i="6"/>
  <c r="N45" i="6"/>
  <c r="I44" i="6"/>
  <c r="V43" i="6"/>
  <c r="R43" i="6"/>
  <c r="K43" i="6"/>
  <c r="AF43" i="6" s="1"/>
  <c r="I43" i="6"/>
  <c r="AD43" i="6" s="1"/>
  <c r="V41" i="6"/>
  <c r="R41" i="6"/>
  <c r="Q41" i="6"/>
  <c r="M41" i="6"/>
  <c r="N33" i="6"/>
  <c r="P33" i="6"/>
  <c r="P32" i="6"/>
  <c r="N32" i="6"/>
  <c r="I33" i="6"/>
  <c r="K33" i="6"/>
  <c r="I31" i="6"/>
  <c r="K31" i="6"/>
  <c r="I30" i="6"/>
  <c r="K30" i="6"/>
  <c r="R30" i="6"/>
  <c r="V30" i="6"/>
  <c r="Q28" i="6"/>
  <c r="M28" i="6"/>
  <c r="N21" i="2"/>
  <c r="O10" i="2"/>
  <c r="V47" i="6" l="1"/>
  <c r="M47" i="6"/>
  <c r="V34" i="6"/>
  <c r="AD45" i="6"/>
  <c r="R34" i="6"/>
  <c r="AF45" i="6"/>
  <c r="AD47" i="6"/>
  <c r="AF47" i="6"/>
  <c r="H34" i="6"/>
  <c r="L47" i="6"/>
  <c r="H47" i="6"/>
  <c r="AD34" i="6"/>
  <c r="AD30" i="6"/>
  <c r="AF34" i="6"/>
  <c r="L30" i="6"/>
  <c r="AF30" i="6"/>
  <c r="L34" i="6"/>
  <c r="L45" i="6"/>
  <c r="AH28" i="6"/>
  <c r="H43" i="6"/>
  <c r="AH43" i="6"/>
  <c r="AH41" i="6"/>
  <c r="H45" i="6"/>
  <c r="H30" i="6"/>
  <c r="AH47" i="6" l="1"/>
  <c r="AH34" i="6"/>
  <c r="AH30" i="6"/>
  <c r="AH45" i="6"/>
  <c r="R39" i="6"/>
  <c r="M39" i="6"/>
  <c r="H39" i="6"/>
  <c r="R26" i="6"/>
  <c r="O21" i="2" l="1"/>
  <c r="O18" i="2"/>
  <c r="O15" i="2"/>
  <c r="O4" i="2"/>
  <c r="N10" i="2"/>
  <c r="N7" i="2"/>
  <c r="N4" i="2"/>
  <c r="N18" i="2"/>
  <c r="S21" i="2" s="1"/>
  <c r="N15" i="2"/>
  <c r="F21" i="2"/>
  <c r="I18" i="2"/>
  <c r="C18" i="2"/>
  <c r="F15" i="2"/>
  <c r="H14" i="2"/>
  <c r="E14" i="2"/>
  <c r="B14" i="2"/>
  <c r="S15" i="2" l="1"/>
  <c r="M18" i="2"/>
  <c r="S18" i="2"/>
  <c r="M21" i="2"/>
  <c r="K15" i="2"/>
  <c r="M15" i="2"/>
  <c r="K21" i="2"/>
  <c r="K18" i="2"/>
  <c r="P18" i="2" l="1"/>
  <c r="Q18" i="2" s="1"/>
  <c r="P21" i="2"/>
  <c r="Q21" i="2" s="1"/>
  <c r="P15" i="2"/>
  <c r="Q15" i="2" s="1"/>
  <c r="U18" i="2"/>
  <c r="U21" i="2"/>
  <c r="U15" i="2"/>
  <c r="F10" i="2"/>
  <c r="O7" i="2"/>
  <c r="I7" i="2"/>
  <c r="C7" i="2"/>
  <c r="F4" i="2"/>
  <c r="K4" i="2" s="1"/>
  <c r="H3" i="2"/>
  <c r="E3" i="2"/>
  <c r="B3" i="2"/>
  <c r="M7" i="2" l="1"/>
  <c r="S7" i="2"/>
  <c r="U7" i="2" s="1"/>
  <c r="S10" i="2"/>
  <c r="U10" i="2" s="1"/>
  <c r="S4" i="2"/>
  <c r="U4" i="2" s="1"/>
  <c r="M4" i="2"/>
  <c r="K10" i="2"/>
  <c r="M10" i="2"/>
  <c r="K7" i="2"/>
  <c r="P7" i="2" s="1"/>
  <c r="P10" i="2" l="1"/>
  <c r="Q10" i="2" s="1"/>
  <c r="P4" i="2"/>
  <c r="Q4" i="2" s="1"/>
  <c r="Q7" i="2"/>
  <c r="K32" i="6"/>
  <c r="AF32" i="6" s="1"/>
  <c r="R28" i="6"/>
  <c r="I32" i="6"/>
  <c r="AD32" i="6" s="1"/>
  <c r="V28" i="6"/>
  <c r="L32" i="6" l="1"/>
  <c r="H32" i="6"/>
  <c r="AH32" i="6"/>
</calcChain>
</file>

<file path=xl/sharedStrings.xml><?xml version="1.0" encoding="utf-8"?>
<sst xmlns="http://schemas.openxmlformats.org/spreadsheetml/2006/main" count="311" uniqueCount="192">
  <si>
    <t>（１）期日</t>
  </si>
  <si>
    <t>役員集合</t>
    <rPh sb="0" eb="2">
      <t>ヤクイン</t>
    </rPh>
    <rPh sb="2" eb="4">
      <t>シュウゴウ</t>
    </rPh>
    <phoneticPr fontId="3"/>
  </si>
  <si>
    <t>監督会議</t>
    <rPh sb="0" eb="2">
      <t>カントク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</si>
  <si>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</si>
  <si>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Ａコート</t>
    <phoneticPr fontId="3"/>
  </si>
  <si>
    <t>Bコート</t>
    <phoneticPr fontId="3"/>
  </si>
  <si>
    <t>①</t>
  </si>
  <si>
    <t>予選リーグ</t>
    <rPh sb="0" eb="2">
      <t>ヨセン</t>
    </rPh>
    <phoneticPr fontId="3"/>
  </si>
  <si>
    <t>②</t>
  </si>
  <si>
    <t>〃</t>
  </si>
  <si>
    <t>③</t>
    <phoneticPr fontId="3"/>
  </si>
  <si>
    <t>④</t>
    <phoneticPr fontId="3"/>
  </si>
  <si>
    <t>全チームでフラッグ・本部・ゴール等を片付けます。</t>
    <rPh sb="0" eb="1">
      <t>ゼン</t>
    </rPh>
    <phoneticPr fontId="3"/>
  </si>
  <si>
    <t>※指導者以外の問い合わせは、ご遠慮願います。</t>
    <phoneticPr fontId="3"/>
  </si>
  <si>
    <t>開会式　次第</t>
    <rPh sb="0" eb="2">
      <t>カイカイ</t>
    </rPh>
    <rPh sb="2" eb="3">
      <t>シキ</t>
    </rPh>
    <rPh sb="4" eb="6">
      <t>シダイ</t>
    </rPh>
    <phoneticPr fontId="3"/>
  </si>
  <si>
    <t>１．初めの言葉</t>
    <rPh sb="2" eb="3">
      <t>ハジ</t>
    </rPh>
    <rPh sb="5" eb="7">
      <t>コトバ</t>
    </rPh>
    <phoneticPr fontId="3"/>
  </si>
  <si>
    <t>２．主催者あいさつ</t>
    <rPh sb="2" eb="5">
      <t>シュサイシャ</t>
    </rPh>
    <phoneticPr fontId="3"/>
  </si>
  <si>
    <t>３．選手宣誓</t>
    <rPh sb="2" eb="4">
      <t>センシュ</t>
    </rPh>
    <rPh sb="4" eb="6">
      <t>センセイ</t>
    </rPh>
    <phoneticPr fontId="3"/>
  </si>
  <si>
    <t>４．競技上の注意</t>
    <rPh sb="2" eb="4">
      <t>キョウギ</t>
    </rPh>
    <rPh sb="4" eb="5">
      <t>ジョウ</t>
    </rPh>
    <rPh sb="6" eb="8">
      <t>チュウイ</t>
    </rPh>
    <phoneticPr fontId="3"/>
  </si>
  <si>
    <t>５．終わりの言葉</t>
    <rPh sb="2" eb="3">
      <t>オ</t>
    </rPh>
    <rPh sb="6" eb="8">
      <t>コトバ</t>
    </rPh>
    <phoneticPr fontId="3"/>
  </si>
  <si>
    <t>閉会式　次第</t>
    <rPh sb="0" eb="3">
      <t>ヘイカイシキ</t>
    </rPh>
    <rPh sb="4" eb="6">
      <t>シダイ</t>
    </rPh>
    <phoneticPr fontId="3"/>
  </si>
  <si>
    <t>１，初めの言葉</t>
    <rPh sb="2" eb="3">
      <t>ハジ</t>
    </rPh>
    <rPh sb="5" eb="7">
      <t>コトバ</t>
    </rPh>
    <phoneticPr fontId="3"/>
  </si>
  <si>
    <t>２，成績発表</t>
    <rPh sb="2" eb="4">
      <t>セイセキ</t>
    </rPh>
    <rPh sb="4" eb="6">
      <t>ハッピョウ</t>
    </rPh>
    <phoneticPr fontId="3"/>
  </si>
  <si>
    <t>３，表彰</t>
    <rPh sb="2" eb="4">
      <t>ヒョウショウ</t>
    </rPh>
    <phoneticPr fontId="3"/>
  </si>
  <si>
    <t>４．講評</t>
    <rPh sb="2" eb="4">
      <t>コウヒョウ</t>
    </rPh>
    <phoneticPr fontId="3"/>
  </si>
  <si>
    <t>チーム名</t>
    <rPh sb="3" eb="4">
      <t>メイ</t>
    </rPh>
    <phoneticPr fontId="2"/>
  </si>
  <si>
    <t>勝</t>
  </si>
  <si>
    <t>敗</t>
  </si>
  <si>
    <t>位</t>
    <rPh sb="0" eb="1">
      <t>イ</t>
    </rPh>
    <phoneticPr fontId="2"/>
  </si>
  <si>
    <t>得
点</t>
    <phoneticPr fontId="2"/>
  </si>
  <si>
    <t>失
点</t>
    <phoneticPr fontId="2"/>
  </si>
  <si>
    <t>勝
点</t>
    <phoneticPr fontId="2"/>
  </si>
  <si>
    <t>勝点
順位</t>
    <phoneticPr fontId="2"/>
  </si>
  <si>
    <t>得失
点差</t>
    <phoneticPr fontId="2"/>
  </si>
  <si>
    <t>得失
順位</t>
    <phoneticPr fontId="2"/>
  </si>
  <si>
    <t>ﾄｰﾀﾙ
順位</t>
    <phoneticPr fontId="2"/>
  </si>
  <si>
    <t>ー</t>
    <phoneticPr fontId="2"/>
  </si>
  <si>
    <t>【星取表】</t>
    <rPh sb="1" eb="4">
      <t>ホシトリヒョウ</t>
    </rPh>
    <phoneticPr fontId="2"/>
  </si>
  <si>
    <t>POMATO</t>
    <phoneticPr fontId="2"/>
  </si>
  <si>
    <t>A２位</t>
    <rPh sb="2" eb="3">
      <t>イ</t>
    </rPh>
    <phoneticPr fontId="2"/>
  </si>
  <si>
    <t>B１位</t>
    <rPh sb="2" eb="3">
      <t>イ</t>
    </rPh>
    <phoneticPr fontId="2"/>
  </si>
  <si>
    <t>B２位</t>
    <rPh sb="2" eb="3">
      <t>イ</t>
    </rPh>
    <phoneticPr fontId="2"/>
  </si>
  <si>
    <t>代表順位決定戦</t>
    <rPh sb="0" eb="2">
      <t>ダイヒョウ</t>
    </rPh>
    <rPh sb="2" eb="4">
      <t>ジュンイ</t>
    </rPh>
    <rPh sb="4" eb="7">
      <t>ケッテイセン</t>
    </rPh>
    <phoneticPr fontId="2"/>
  </si>
  <si>
    <t>分</t>
    <rPh sb="0" eb="1">
      <t>ワ</t>
    </rPh>
    <phoneticPr fontId="2"/>
  </si>
  <si>
    <t>会場図</t>
    <rPh sb="0" eb="2">
      <t>カイジョウ</t>
    </rPh>
    <rPh sb="2" eb="3">
      <t>ズ</t>
    </rPh>
    <phoneticPr fontId="2"/>
  </si>
  <si>
    <t>日時　：</t>
    <rPh sb="0" eb="2">
      <t>ニチジ</t>
    </rPh>
    <phoneticPr fontId="2"/>
  </si>
  <si>
    <t>会場　：</t>
    <rPh sb="0" eb="2">
      <t>カイジョウ</t>
    </rPh>
    <phoneticPr fontId="2"/>
  </si>
  <si>
    <t>Aﾊﾟｰﾄ</t>
    <phoneticPr fontId="2"/>
  </si>
  <si>
    <t>Bﾊﾟｰﾄ</t>
    <phoneticPr fontId="2"/>
  </si>
  <si>
    <t>◆Aパート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</si>
  <si>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</si>
  <si>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</si>
  <si>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</si>
  <si>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</si>
  <si>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2">
      <t>ジュンイ</t>
    </rPh>
    <phoneticPr fontId="2"/>
  </si>
  <si>
    <t>①</t>
    <phoneticPr fontId="2"/>
  </si>
  <si>
    <t>②</t>
    <phoneticPr fontId="2"/>
  </si>
  <si>
    <t>③</t>
    <phoneticPr fontId="2"/>
  </si>
  <si>
    <t>◆Bパート</t>
    <phoneticPr fontId="2"/>
  </si>
  <si>
    <t>④</t>
    <phoneticPr fontId="2"/>
  </si>
  <si>
    <t>⑤</t>
    <phoneticPr fontId="2"/>
  </si>
  <si>
    <t>⑥</t>
    <phoneticPr fontId="2"/>
  </si>
  <si>
    <t>第１代表</t>
    <rPh sb="0" eb="1">
      <t>ダイ</t>
    </rPh>
    <rPh sb="2" eb="4">
      <t>ダイヒョウ</t>
    </rPh>
    <phoneticPr fontId="2"/>
  </si>
  <si>
    <t>　◆代表決定戦</t>
    <rPh sb="2" eb="4">
      <t>ダイヒョウ</t>
    </rPh>
    <rPh sb="4" eb="7">
      <t>ケッテイセン</t>
    </rPh>
    <phoneticPr fontId="2"/>
  </si>
  <si>
    <t>MC</t>
    <phoneticPr fontId="2"/>
  </si>
  <si>
    <t>RosaClaro</t>
    <phoneticPr fontId="2"/>
  </si>
  <si>
    <t>会場</t>
    <phoneticPr fontId="2"/>
  </si>
  <si>
    <t>カティオーラ</t>
    <phoneticPr fontId="2"/>
  </si>
  <si>
    <t>南大分</t>
    <phoneticPr fontId="2"/>
  </si>
  <si>
    <t>別府</t>
    <phoneticPr fontId="2"/>
  </si>
  <si>
    <t>SKK</t>
    <phoneticPr fontId="2"/>
  </si>
  <si>
    <t>大分市西部スポーツ交流ひろば（人工芝）　Ａコート</t>
    <rPh sb="0" eb="3">
      <t>オオイタシ</t>
    </rPh>
    <rPh sb="3" eb="5">
      <t>セイブ</t>
    </rPh>
    <rPh sb="9" eb="11">
      <t>コウリュウ</t>
    </rPh>
    <rPh sb="15" eb="18">
      <t>ジンコウシバ</t>
    </rPh>
    <phoneticPr fontId="3"/>
  </si>
  <si>
    <t>大分市西部スポーツ交流ひろば（人工芝）　Ｂコート</t>
    <phoneticPr fontId="3"/>
  </si>
  <si>
    <t>－</t>
    <phoneticPr fontId="2"/>
  </si>
  <si>
    <t>８：３０</t>
    <phoneticPr fontId="2"/>
  </si>
  <si>
    <t>９：００</t>
    <phoneticPr fontId="2"/>
  </si>
  <si>
    <t>９：３０</t>
    <phoneticPr fontId="2"/>
  </si>
  <si>
    <t>別府ガールズサッカークラブ</t>
    <rPh sb="0" eb="2">
      <t>ベップ</t>
    </rPh>
    <phoneticPr fontId="2"/>
  </si>
  <si>
    <t>Team南大分（前回優勝チーム）チーム主将</t>
    <rPh sb="4" eb="7">
      <t>ミナミオオイタ</t>
    </rPh>
    <rPh sb="8" eb="10">
      <t>ゼンカイ</t>
    </rPh>
    <rPh sb="10" eb="12">
      <t>ユウショウ</t>
    </rPh>
    <rPh sb="19" eb="21">
      <t>シュショウ</t>
    </rPh>
    <phoneticPr fontId="3"/>
  </si>
  <si>
    <t>進行：（一社）大分県サッカー協会ジュニア委員会女子担当</t>
    <rPh sb="0" eb="2">
      <t>シンコウ</t>
    </rPh>
    <phoneticPr fontId="2"/>
  </si>
  <si>
    <t>駐車場</t>
    <rPh sb="0" eb="3">
      <t>チュウシャジョウ</t>
    </rPh>
    <phoneticPr fontId="2"/>
  </si>
  <si>
    <t>≪注意事項≫</t>
    <rPh sb="1" eb="5">
      <t>チュウイジコウ</t>
    </rPh>
    <phoneticPr fontId="2"/>
  </si>
  <si>
    <t>駐車エリアとなります。</t>
    <phoneticPr fontId="2"/>
  </si>
  <si>
    <t>同エリア内の道路側はテントの設営場所とします。</t>
    <rPh sb="0" eb="1">
      <t>ドウ</t>
    </rPh>
    <rPh sb="6" eb="9">
      <t>ドウロガワ</t>
    </rPh>
    <rPh sb="14" eb="16">
      <t>セツエイ</t>
    </rPh>
    <rPh sb="16" eb="18">
      <t>バショ</t>
    </rPh>
    <phoneticPr fontId="2"/>
  </si>
  <si>
    <t>とします。</t>
    <phoneticPr fontId="2"/>
  </si>
  <si>
    <t>※駐車証を車の見える位置に置いて下さい。</t>
    <rPh sb="1" eb="4">
      <t>チュウシャショウ</t>
    </rPh>
    <rPh sb="5" eb="6">
      <t>クルマ</t>
    </rPh>
    <rPh sb="7" eb="8">
      <t>ミ</t>
    </rPh>
    <rPh sb="10" eb="12">
      <t>イチ</t>
    </rPh>
    <rPh sb="13" eb="14">
      <t>オ</t>
    </rPh>
    <rPh sb="16" eb="17">
      <t>クダ</t>
    </rPh>
    <phoneticPr fontId="2"/>
  </si>
  <si>
    <t>※駐車場で起こった事故等につきましては、一切責任を負いません。</t>
    <rPh sb="1" eb="4">
      <t>チュウシャジョウ</t>
    </rPh>
    <rPh sb="5" eb="6">
      <t>オ</t>
    </rPh>
    <rPh sb="9" eb="12">
      <t>ジコトウ</t>
    </rPh>
    <rPh sb="20" eb="22">
      <t>イッサイ</t>
    </rPh>
    <rPh sb="22" eb="24">
      <t>セキニン</t>
    </rPh>
    <rPh sb="25" eb="26">
      <t>オ</t>
    </rPh>
    <phoneticPr fontId="2"/>
  </si>
  <si>
    <t>駐 車 証</t>
    <rPh sb="0" eb="1">
      <t>チュウ</t>
    </rPh>
    <rPh sb="2" eb="3">
      <t>クルマ</t>
    </rPh>
    <rPh sb="4" eb="5">
      <t>ショウ</t>
    </rPh>
    <phoneticPr fontId="20"/>
  </si>
  <si>
    <r>
      <t>※各チーム指導者、荷物車、配送車は</t>
    </r>
    <r>
      <rPr>
        <b/>
        <sz val="12"/>
        <rFont val="ＭＳ Ｐゴシック"/>
        <family val="3"/>
        <charset val="128"/>
      </rPr>
      <t>１０台以内</t>
    </r>
    <r>
      <rPr>
        <sz val="12"/>
        <rFont val="ＭＳ Ｐゴシック"/>
        <family val="3"/>
        <charset val="128"/>
      </rPr>
      <t>でお願いします。</t>
    </r>
    <rPh sb="1" eb="2">
      <t>カク</t>
    </rPh>
    <rPh sb="5" eb="8">
      <t>シドウシャ</t>
    </rPh>
    <rPh sb="9" eb="12">
      <t>ニモツシャ</t>
    </rPh>
    <rPh sb="13" eb="16">
      <t>ハイソウシャ</t>
    </rPh>
    <rPh sb="19" eb="20">
      <t>ダイ</t>
    </rPh>
    <rPh sb="20" eb="22">
      <t>イナイ</t>
    </rPh>
    <rPh sb="24" eb="25">
      <t>ネガ</t>
    </rPh>
    <phoneticPr fontId="2"/>
  </si>
  <si>
    <t>　当日は下のグランドで少年のリーグ戦が行われます。</t>
    <rPh sb="1" eb="3">
      <t>トウジツ</t>
    </rPh>
    <rPh sb="4" eb="5">
      <t>シタ</t>
    </rPh>
    <rPh sb="11" eb="13">
      <t>ショウネン</t>
    </rPh>
    <rPh sb="17" eb="18">
      <t>セン</t>
    </rPh>
    <rPh sb="19" eb="20">
      <t>オコナ</t>
    </rPh>
    <phoneticPr fontId="2"/>
  </si>
  <si>
    <r>
      <t>黄色のエリアは『</t>
    </r>
    <r>
      <rPr>
        <b/>
        <sz val="12"/>
        <rFont val="ＭＳ Ｐゴシック"/>
        <family val="3"/>
        <charset val="128"/>
      </rPr>
      <t>役員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審判員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指導者</t>
    </r>
    <r>
      <rPr>
        <sz val="12"/>
        <rFont val="ＭＳ Ｐゴシック"/>
        <family val="3"/>
        <charset val="128"/>
      </rPr>
      <t>』</t>
    </r>
    <r>
      <rPr>
        <b/>
        <sz val="12"/>
        <rFont val="ＭＳ Ｐゴシック"/>
        <family val="3"/>
        <charset val="128"/>
      </rPr>
      <t>専用</t>
    </r>
    <r>
      <rPr>
        <sz val="12"/>
        <rFont val="ＭＳ Ｐゴシック"/>
        <family val="3"/>
        <charset val="128"/>
      </rPr>
      <t>の</t>
    </r>
    <rPh sb="0" eb="2">
      <t>キイロ</t>
    </rPh>
    <rPh sb="8" eb="10">
      <t>ヤクイン</t>
    </rPh>
    <rPh sb="13" eb="16">
      <t>シンパンイン</t>
    </rPh>
    <rPh sb="19" eb="22">
      <t>シドウシャ</t>
    </rPh>
    <rPh sb="23" eb="25">
      <t>センヨウ</t>
    </rPh>
    <phoneticPr fontId="2"/>
  </si>
  <si>
    <r>
      <t>赤色のエリアは、『</t>
    </r>
    <r>
      <rPr>
        <b/>
        <sz val="12"/>
        <rFont val="ＭＳ Ｐゴシック"/>
        <family val="3"/>
        <charset val="128"/>
      </rPr>
      <t>荷物車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配送車</t>
    </r>
    <r>
      <rPr>
        <sz val="12"/>
        <rFont val="ＭＳ Ｐゴシック"/>
        <family val="3"/>
        <charset val="128"/>
      </rPr>
      <t>』を駐車して下さい。</t>
    </r>
    <rPh sb="0" eb="2">
      <t>アカイロ</t>
    </rPh>
    <rPh sb="9" eb="12">
      <t>ニモツシャ</t>
    </rPh>
    <rPh sb="15" eb="18">
      <t>ハイソウシャ</t>
    </rPh>
    <rPh sb="20" eb="22">
      <t>チュウシャ</t>
    </rPh>
    <rPh sb="24" eb="25">
      <t>クダ</t>
    </rPh>
    <phoneticPr fontId="2"/>
  </si>
  <si>
    <t>２０２４年９月２３日（月・祝）</t>
    <rPh sb="4" eb="5">
      <t>ネン</t>
    </rPh>
    <rPh sb="11" eb="12">
      <t>ゲツ</t>
    </rPh>
    <rPh sb="13" eb="14">
      <t>シュク</t>
    </rPh>
    <phoneticPr fontId="3"/>
  </si>
  <si>
    <t>《問い合わせ》　（一社）大分県サッカー協会４種委員会女子担当　田尻　貴志　０８０－３９４２−９４９８</t>
    <rPh sb="1" eb="2">
      <t>ト</t>
    </rPh>
    <rPh sb="3" eb="4">
      <t>ア</t>
    </rPh>
    <rPh sb="9" eb="11">
      <t>イッシャ</t>
    </rPh>
    <rPh sb="12" eb="15">
      <t>オオイタケン</t>
    </rPh>
    <rPh sb="19" eb="21">
      <t>キョウカイ</t>
    </rPh>
    <rPh sb="22" eb="23">
      <t>シュ</t>
    </rPh>
    <rPh sb="23" eb="26">
      <t>イインカイ</t>
    </rPh>
    <rPh sb="26" eb="30">
      <t>ジョシタントウ</t>
    </rPh>
    <rPh sb="31" eb="33">
      <t>タジリ</t>
    </rPh>
    <rPh sb="34" eb="36">
      <t>タカシ</t>
    </rPh>
    <phoneticPr fontId="2"/>
  </si>
  <si>
    <t>進行：（一社）大分県サッカー協会４種委員会女子担当</t>
    <rPh sb="0" eb="2">
      <t>シンコウ</t>
    </rPh>
    <rPh sb="17" eb="18">
      <t>シュ</t>
    </rPh>
    <phoneticPr fontId="2"/>
  </si>
  <si>
    <t>（一社）大分県サッカー協会４種委員会委員長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4" eb="15">
      <t>シュ</t>
    </rPh>
    <rPh sb="15" eb="18">
      <t>イインカイ</t>
    </rPh>
    <rPh sb="18" eb="21">
      <t>イインチョウ</t>
    </rPh>
    <phoneticPr fontId="3"/>
  </si>
  <si>
    <t>第1１回なでしこMIYAZAKIカップ</t>
    <rPh sb="0" eb="1">
      <t>ダイ</t>
    </rPh>
    <rPh sb="3" eb="4">
      <t>カイ</t>
    </rPh>
    <phoneticPr fontId="20"/>
  </si>
  <si>
    <t>２０２４．９．２３</t>
    <phoneticPr fontId="2"/>
  </si>
  <si>
    <t>大分市西部スポーツ交流ひろば人工芝グランド</t>
    <rPh sb="0" eb="3">
      <t>オオイタシ</t>
    </rPh>
    <rPh sb="3" eb="5">
      <t>セイブ</t>
    </rPh>
    <rPh sb="9" eb="11">
      <t>コウリュウ</t>
    </rPh>
    <rPh sb="14" eb="17">
      <t>ジンコウシバ</t>
    </rPh>
    <phoneticPr fontId="2"/>
  </si>
  <si>
    <t>日出SSS</t>
    <rPh sb="0" eb="2">
      <t>ヒジ</t>
    </rPh>
    <phoneticPr fontId="2"/>
  </si>
  <si>
    <t>中津FC ＰＯＭＡＴＯ</t>
    <rPh sb="0" eb="2">
      <t>ナカツ</t>
    </rPh>
    <phoneticPr fontId="2"/>
  </si>
  <si>
    <t>Team南大分 Fantasista</t>
    <rPh sb="0" eb="7">
      <t>テアmミナミオオイタ</t>
    </rPh>
    <phoneticPr fontId="2"/>
  </si>
  <si>
    <t>Team南大分 Dream</t>
    <rPh sb="4" eb="7">
      <t>ミナミオオイタ</t>
    </rPh>
    <phoneticPr fontId="2"/>
  </si>
  <si>
    <t>カティオーラ PRAMO</t>
    <phoneticPr fontId="2"/>
  </si>
  <si>
    <t>FC.RosaClaroU-12 A</t>
    <phoneticPr fontId="2"/>
  </si>
  <si>
    <t>FC.RosaClaroU-12 B</t>
    <phoneticPr fontId="2"/>
  </si>
  <si>
    <t>８：００</t>
    <phoneticPr fontId="2"/>
  </si>
  <si>
    <t>１１：３０</t>
    <phoneticPr fontId="2"/>
  </si>
  <si>
    <t>MC</t>
    <phoneticPr fontId="2"/>
  </si>
  <si>
    <t>日出SSS</t>
    <rPh sb="0" eb="2">
      <t>ヒジ</t>
    </rPh>
    <phoneticPr fontId="2"/>
  </si>
  <si>
    <t>FC.RosaClaroU-12 A</t>
    <phoneticPr fontId="2"/>
  </si>
  <si>
    <t>⑦</t>
    <phoneticPr fontId="2"/>
  </si>
  <si>
    <t>⑧</t>
    <phoneticPr fontId="2"/>
  </si>
  <si>
    <t>別府ガールズ
サッカークラブ</t>
    <rPh sb="0" eb="2">
      <t>ベップ</t>
    </rPh>
    <phoneticPr fontId="2"/>
  </si>
  <si>
    <t>カティオーラ PRAMO</t>
    <phoneticPr fontId="2"/>
  </si>
  <si>
    <t>Team南大分
Dream</t>
    <rPh sb="0" eb="7">
      <t>テアmミナミオオイタ</t>
    </rPh>
    <phoneticPr fontId="2"/>
  </si>
  <si>
    <t>FC.RosaClaroU-12 B</t>
    <phoneticPr fontId="2"/>
  </si>
  <si>
    <t>Team南大分 Fantasista</t>
    <rPh sb="4" eb="7">
      <t>ミナミオオイタ</t>
    </rPh>
    <phoneticPr fontId="2"/>
  </si>
  <si>
    <t>中津FC POMATO</t>
    <phoneticPr fontId="2"/>
  </si>
  <si>
    <t>県代表</t>
    <rPh sb="0" eb="3">
      <t>ケンダイヒョウ</t>
    </rPh>
    <phoneticPr fontId="2"/>
  </si>
  <si>
    <t>A１位</t>
  </si>
  <si>
    <t>JFA U-12 ガールズゲーム2024 九州
第11回なでしこMIYAZAKIカップサッカーフェスティバル
大分県予選組み合わせ</t>
    <phoneticPr fontId="2"/>
  </si>
  <si>
    <t>〃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</si>
  <si>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</si>
  <si>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</si>
  <si>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</si>
  <si>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</si>
  <si>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フレンドリー</t>
    <phoneticPr fontId="2"/>
  </si>
  <si>
    <t>代表決定戦</t>
    <rPh sb="0" eb="5">
      <t>ダイヒョウケッテイセン</t>
    </rPh>
    <phoneticPr fontId="2"/>
  </si>
  <si>
    <t>（一社）大分県サッカー協会４種委員会副委員長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4" eb="15">
      <t>シュ</t>
    </rPh>
    <rPh sb="15" eb="18">
      <t>イインカイ</t>
    </rPh>
    <rPh sb="18" eb="19">
      <t>フク</t>
    </rPh>
    <rPh sb="19" eb="21">
      <t>イイン</t>
    </rPh>
    <rPh sb="21" eb="22">
      <t>チョウ</t>
    </rPh>
    <phoneticPr fontId="3"/>
  </si>
  <si>
    <t>（一社）大分県サッカー協会４種委員会審判委員長　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4" eb="15">
      <t>シュ</t>
    </rPh>
    <rPh sb="15" eb="18">
      <t>イインカイ</t>
    </rPh>
    <rPh sb="18" eb="20">
      <t>シンパン</t>
    </rPh>
    <rPh sb="20" eb="22">
      <t>イイン</t>
    </rPh>
    <rPh sb="22" eb="23">
      <t>チョウ</t>
    </rPh>
    <phoneticPr fontId="3"/>
  </si>
  <si>
    <t>Aパート３位</t>
    <rPh sb="5" eb="6">
      <t>イ</t>
    </rPh>
    <phoneticPr fontId="2"/>
  </si>
  <si>
    <t>Bパート４位</t>
    <rPh sb="5" eb="6">
      <t>イ</t>
    </rPh>
    <phoneticPr fontId="2"/>
  </si>
  <si>
    <t>Aパート４位</t>
    <rPh sb="5" eb="6">
      <t>イ</t>
    </rPh>
    <phoneticPr fontId="2"/>
  </si>
  <si>
    <t>Bパート３位</t>
    <rPh sb="5" eb="6">
      <t>イ</t>
    </rPh>
    <phoneticPr fontId="2"/>
  </si>
  <si>
    <t>Aパート２位</t>
    <rPh sb="5" eb="6">
      <t>イ</t>
    </rPh>
    <phoneticPr fontId="2"/>
  </si>
  <si>
    <t>Bパート１位</t>
    <rPh sb="5" eb="6">
      <t>イ</t>
    </rPh>
    <phoneticPr fontId="2"/>
  </si>
  <si>
    <t>Aパート１位</t>
    <rPh sb="5" eb="6">
      <t>イ</t>
    </rPh>
    <phoneticPr fontId="2"/>
  </si>
  <si>
    <t>Bパート２位</t>
    <rPh sb="5" eb="6">
      <t>イ</t>
    </rPh>
    <phoneticPr fontId="2"/>
  </si>
  <si>
    <t>⑥A勝ち</t>
    <rPh sb="2" eb="3">
      <t>カ</t>
    </rPh>
    <phoneticPr fontId="2"/>
  </si>
  <si>
    <t>⑥B勝ち</t>
    <rPh sb="2" eb="3">
      <t>カ</t>
    </rPh>
    <phoneticPr fontId="2"/>
  </si>
  <si>
    <t>⑥A負け</t>
    <rPh sb="2" eb="3">
      <t>マ</t>
    </rPh>
    <phoneticPr fontId="2"/>
  </si>
  <si>
    <t>⑥B負け</t>
    <rPh sb="2" eb="3">
      <t>マ</t>
    </rPh>
    <phoneticPr fontId="2"/>
  </si>
  <si>
    <t>安東</t>
    <rPh sb="0" eb="2">
      <t>アンドウ</t>
    </rPh>
    <phoneticPr fontId="2"/>
  </si>
  <si>
    <t>中原</t>
    <rPh sb="0" eb="2">
      <t>ナカハラ</t>
    </rPh>
    <phoneticPr fontId="2"/>
  </si>
  <si>
    <t>津守</t>
    <rPh sb="0" eb="2">
      <t>ツモリ</t>
    </rPh>
    <phoneticPr fontId="2"/>
  </si>
  <si>
    <t>田尻</t>
    <rPh sb="0" eb="2">
      <t>タジリ</t>
    </rPh>
    <phoneticPr fontId="2"/>
  </si>
  <si>
    <t>田尻</t>
    <rPh sb="0" eb="2">
      <t>タジリ</t>
    </rPh>
    <phoneticPr fontId="2"/>
  </si>
  <si>
    <t>津守</t>
    <rPh sb="0" eb="2">
      <t>ツモリ</t>
    </rPh>
    <phoneticPr fontId="2"/>
  </si>
  <si>
    <t>安東</t>
    <rPh sb="0" eb="2">
      <t>アンドウ</t>
    </rPh>
    <phoneticPr fontId="2"/>
  </si>
  <si>
    <t>毛藤</t>
    <rPh sb="0" eb="2">
      <t>モウトウ</t>
    </rPh>
    <phoneticPr fontId="2"/>
  </si>
  <si>
    <t>仲野</t>
    <rPh sb="0" eb="2">
      <t>ナカノ</t>
    </rPh>
    <phoneticPr fontId="2"/>
  </si>
  <si>
    <t>嶋田・佐藤</t>
    <rPh sb="0" eb="2">
      <t>シマダ</t>
    </rPh>
    <rPh sb="3" eb="5">
      <t>サトウ</t>
    </rPh>
    <phoneticPr fontId="2"/>
  </si>
  <si>
    <t>佐藤・寺次</t>
    <rPh sb="0" eb="2">
      <t>サトウ</t>
    </rPh>
    <rPh sb="3" eb="5">
      <t>テラジ</t>
    </rPh>
    <phoneticPr fontId="2"/>
  </si>
  <si>
    <t>寺次・嶋田</t>
    <rPh sb="0" eb="2">
      <t>テラジ</t>
    </rPh>
    <rPh sb="3" eb="5">
      <t>シマダ</t>
    </rPh>
    <phoneticPr fontId="2"/>
  </si>
  <si>
    <t>主審・４審</t>
    <rPh sb="0" eb="2">
      <t>シュシン</t>
    </rPh>
    <rPh sb="4" eb="5">
      <t>シン</t>
    </rPh>
    <phoneticPr fontId="3"/>
  </si>
  <si>
    <t>仲野・佐々木</t>
    <rPh sb="0" eb="2">
      <t>ナカノ</t>
    </rPh>
    <rPh sb="3" eb="6">
      <t>ササキ</t>
    </rPh>
    <phoneticPr fontId="2"/>
  </si>
  <si>
    <t>佐々木・寺岡</t>
    <rPh sb="0" eb="3">
      <t>ササキ</t>
    </rPh>
    <rPh sb="4" eb="6">
      <t>テラオカ</t>
    </rPh>
    <phoneticPr fontId="2"/>
  </si>
  <si>
    <t>寺岡・仲野</t>
    <rPh sb="0" eb="2">
      <t>テラオカ</t>
    </rPh>
    <rPh sb="3" eb="5">
      <t>ナカノ</t>
    </rPh>
    <phoneticPr fontId="2"/>
  </si>
  <si>
    <t>閉会式</t>
    <rPh sb="0" eb="3">
      <t>ヘイカイシキ</t>
    </rPh>
    <phoneticPr fontId="2"/>
  </si>
  <si>
    <t>片付け</t>
    <phoneticPr fontId="2"/>
  </si>
  <si>
    <t>（一社）大分県サッカー協会県４種委員会副委員長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4">
      <t>ケン</t>
    </rPh>
    <rPh sb="15" eb="16">
      <t>シュ</t>
    </rPh>
    <rPh sb="16" eb="19">
      <t>イインカイ</t>
    </rPh>
    <rPh sb="19" eb="20">
      <t>フク</t>
    </rPh>
    <rPh sb="20" eb="23">
      <t>イインチョウ</t>
    </rPh>
    <phoneticPr fontId="3"/>
  </si>
  <si>
    <t>上野</t>
    <rPh sb="0" eb="2">
      <t>ウエノ</t>
    </rPh>
    <phoneticPr fontId="2"/>
  </si>
  <si>
    <t>（３）参加チーム(申し込み順）</t>
    <rPh sb="3" eb="5">
      <t>サンカ</t>
    </rPh>
    <rPh sb="9" eb="10">
      <t>モウ</t>
    </rPh>
    <rPh sb="11" eb="12">
      <t>コ</t>
    </rPh>
    <rPh sb="13" eb="14">
      <t>ジュン</t>
    </rPh>
    <phoneticPr fontId="2"/>
  </si>
  <si>
    <t>（４）日程</t>
    <phoneticPr fontId="2"/>
  </si>
  <si>
    <t>１０：１０</t>
    <phoneticPr fontId="2"/>
  </si>
  <si>
    <t>１０：５０</t>
    <phoneticPr fontId="2"/>
  </si>
  <si>
    <t>１２：４０</t>
    <phoneticPr fontId="2"/>
  </si>
  <si>
    <t>１３：２０</t>
    <phoneticPr fontId="2"/>
  </si>
  <si>
    <t>１４：００</t>
    <phoneticPr fontId="2"/>
  </si>
  <si>
    <t>１４：４０</t>
    <phoneticPr fontId="2"/>
  </si>
  <si>
    <t>（１）会場</t>
    <rPh sb="3" eb="5">
      <t>カイジョウ</t>
    </rPh>
    <phoneticPr fontId="2"/>
  </si>
  <si>
    <t>西部スポーツ交流ひろば人工芝グランド</t>
    <rPh sb="0" eb="2">
      <t>セイブ</t>
    </rPh>
    <rPh sb="6" eb="8">
      <t>コウリュウ</t>
    </rPh>
    <rPh sb="11" eb="14">
      <t>ジンコウシバ</t>
    </rPh>
    <phoneticPr fontId="3"/>
  </si>
  <si>
    <t>試合時間：１２分－５分－１２分</t>
    <rPh sb="0" eb="4">
      <t>シアイジカン</t>
    </rPh>
    <rPh sb="7" eb="8">
      <t>フン</t>
    </rPh>
    <rPh sb="10" eb="11">
      <t>フン</t>
    </rPh>
    <rPh sb="14" eb="15">
      <t>フン</t>
    </rPh>
    <phoneticPr fontId="2"/>
  </si>
  <si>
    <t>（別府ガールズ、日出SSS、中津FC POMATO）を優先</t>
    <rPh sb="1" eb="3">
      <t>ベップ</t>
    </rPh>
    <rPh sb="8" eb="10">
      <t>ヒジ</t>
    </rPh>
    <rPh sb="14" eb="16">
      <t>ナカツ</t>
    </rPh>
    <rPh sb="27" eb="29">
      <t>ユウセン</t>
    </rPh>
    <phoneticPr fontId="2"/>
  </si>
  <si>
    <t>JFA U-12 ガールズゲーム２０２４　九州
第１１回なでしこMIYAZAKIカップサッカーフェスティバル
大分県予選　日程</t>
    <rPh sb="21" eb="23">
      <t>キュウシュウ</t>
    </rPh>
    <rPh sb="61" eb="63">
      <t>ニッテイ</t>
    </rPh>
    <phoneticPr fontId="3"/>
  </si>
  <si>
    <r>
      <t>人工芝グランド南側のスタンドは、</t>
    </r>
    <r>
      <rPr>
        <sz val="12"/>
        <color rgb="FFFF0000"/>
        <rFont val="ＭＳ Ｐゴシック"/>
        <family val="3"/>
        <charset val="128"/>
      </rPr>
      <t>大分市外のチーム</t>
    </r>
    <rPh sb="0" eb="3">
      <t>ジンコウシバ</t>
    </rPh>
    <rPh sb="7" eb="9">
      <t>ミナミガワ</t>
    </rPh>
    <rPh sb="16" eb="18">
      <t>オオイタ</t>
    </rPh>
    <rPh sb="18" eb="19">
      <t>シ</t>
    </rPh>
    <rPh sb="19" eb="20">
      <t>ソト</t>
    </rPh>
    <phoneticPr fontId="2"/>
  </si>
  <si>
    <r>
      <t xml:space="preserve">0 — 5
 (　 </t>
    </r>
    <r>
      <rPr>
        <sz val="10"/>
        <rFont val="ＭＳ Ｐゴシック"/>
        <family val="3"/>
        <charset val="128"/>
      </rPr>
      <t>PK 　)</t>
    </r>
    <phoneticPr fontId="2"/>
  </si>
  <si>
    <r>
      <t xml:space="preserve">0 — 2
 (　 </t>
    </r>
    <r>
      <rPr>
        <sz val="10"/>
        <rFont val="ＭＳ Ｐゴシック"/>
        <family val="3"/>
        <charset val="128"/>
      </rPr>
      <t>PK 　)</t>
    </r>
    <phoneticPr fontId="2"/>
  </si>
  <si>
    <t>0 - 2</t>
    <phoneticPr fontId="3"/>
  </si>
  <si>
    <t>4 - 1</t>
    <phoneticPr fontId="3"/>
  </si>
  <si>
    <t>3 - 0</t>
    <phoneticPr fontId="3"/>
  </si>
  <si>
    <t>0 - 0</t>
    <phoneticPr fontId="3"/>
  </si>
  <si>
    <t>2 - 0</t>
    <phoneticPr fontId="3"/>
  </si>
  <si>
    <t>0 - 1</t>
    <phoneticPr fontId="3"/>
  </si>
  <si>
    <t>9 - 0</t>
    <phoneticPr fontId="3"/>
  </si>
  <si>
    <r>
      <t xml:space="preserve">0 — 1
 (　 </t>
    </r>
    <r>
      <rPr>
        <sz val="10"/>
        <rFont val="ＭＳ Ｐゴシック"/>
        <family val="3"/>
        <charset val="128"/>
      </rPr>
      <t>PK 　)</t>
    </r>
    <phoneticPr fontId="2"/>
  </si>
  <si>
    <r>
      <t xml:space="preserve">3 — 0
 (　 </t>
    </r>
    <r>
      <rPr>
        <sz val="10"/>
        <rFont val="ＭＳ Ｐゴシック"/>
        <family val="3"/>
        <charset val="128"/>
      </rPr>
      <t>PK 　)</t>
    </r>
    <phoneticPr fontId="2"/>
  </si>
  <si>
    <r>
      <t xml:space="preserve">1 — 3
 (　 </t>
    </r>
    <r>
      <rPr>
        <sz val="10"/>
        <rFont val="ＭＳ Ｐゴシック"/>
        <family val="3"/>
        <charset val="128"/>
      </rPr>
      <t>PK 　)</t>
    </r>
    <phoneticPr fontId="2"/>
  </si>
  <si>
    <t>0 — 0
 ( 0 PK 2 )</t>
    <phoneticPr fontId="2"/>
  </si>
  <si>
    <t>K2</t>
    <phoneticPr fontId="2"/>
  </si>
  <si>
    <t>0P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</si>
</sst>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sz val="100"/>
      <color theme="4" tint="-0.499984740745262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120"/>
      <color theme="1"/>
      <name val="HGP創英角ｺﾞｼｯｸUB"/>
      <family val="3"/>
      <charset val="128"/>
    </font>
    <font>
      <sz val="120"/>
      <color theme="1"/>
      <name val="ＭＳ Ｐゴシック"/>
      <family val="2"/>
      <scheme val="minor"/>
    </font>
    <font>
      <sz val="48"/>
      <color theme="1"/>
      <name val="UD デジタル 教科書体 NK-B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>
      <alignment vertical="center"/>
    </xf>
  </cellStyleXfs>
  <cellXfs count="22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5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wrapText="1" shrinkToFit="1"/>
    </xf>
    <xf numFmtId="0" fontId="14" fillId="3" borderId="20" xfId="1" applyFont="1" applyFill="1" applyBorder="1" applyAlignment="1">
      <alignment horizontal="center" vertical="center" shrinkToFit="1"/>
    </xf>
    <xf numFmtId="0" fontId="14" fillId="3" borderId="21" xfId="1" applyFont="1" applyFill="1" applyBorder="1" applyAlignment="1">
      <alignment horizontal="center" vertical="center" shrinkToFit="1"/>
    </xf>
    <xf numFmtId="0" fontId="14" fillId="3" borderId="22" xfId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3" borderId="24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horizontal="center" vertical="center" shrinkToFit="1"/>
    </xf>
    <xf numFmtId="0" fontId="14" fillId="3" borderId="11" xfId="1" applyFont="1" applyFill="1" applyBorder="1" applyAlignment="1">
      <alignment horizontal="center" vertical="center" shrinkToFit="1"/>
    </xf>
    <xf numFmtId="0" fontId="14" fillId="2" borderId="0" xfId="1" applyFont="1" applyFill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shrinkToFit="1"/>
    </xf>
    <xf numFmtId="0" fontId="14" fillId="2" borderId="11" xfId="1" applyFont="1" applyFill="1" applyBorder="1" applyAlignment="1">
      <alignment horizontal="center" vertical="center" shrinkToFit="1"/>
    </xf>
    <xf numFmtId="0" fontId="14" fillId="3" borderId="23" xfId="1" applyFont="1" applyFill="1" applyBorder="1" applyAlignment="1">
      <alignment horizontal="center" vertical="center" shrinkToFit="1"/>
    </xf>
    <xf numFmtId="0" fontId="16" fillId="3" borderId="14" xfId="1" applyFont="1" applyFill="1" applyBorder="1" applyAlignment="1">
      <alignment horizontal="center" vertical="center" shrinkToFit="1"/>
    </xf>
    <xf numFmtId="0" fontId="14" fillId="3" borderId="9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6" fillId="2" borderId="14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4" fillId="2" borderId="24" xfId="1" applyFont="1" applyFill="1" applyBorder="1" applyAlignment="1">
      <alignment horizontal="center" vertical="center" shrinkToFit="1"/>
    </xf>
    <xf numFmtId="0" fontId="14" fillId="2" borderId="23" xfId="1" applyFont="1" applyFill="1" applyBorder="1" applyAlignment="1">
      <alignment horizontal="center" vertical="center" shrinkToFit="1"/>
    </xf>
    <xf numFmtId="0" fontId="14" fillId="3" borderId="14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14" fillId="3" borderId="8" xfId="1" applyFont="1" applyFill="1" applyBorder="1" applyAlignment="1">
      <alignment horizontal="center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6" fillId="2" borderId="31" xfId="1" applyFont="1" applyFill="1" applyBorder="1" applyAlignment="1">
      <alignment horizontal="center" vertical="center" shrinkToFit="1"/>
    </xf>
    <xf numFmtId="0" fontId="16" fillId="2" borderId="31" xfId="1" applyFont="1" applyFill="1" applyBorder="1" applyAlignment="1">
      <alignment horizontal="right" vertical="center" shrinkToFit="1"/>
    </xf>
    <xf numFmtId="0" fontId="14" fillId="0" borderId="31" xfId="1" applyFont="1" applyBorder="1" applyAlignment="1">
      <alignment horizontal="left" vertical="center" shrinkToFit="1"/>
    </xf>
    <xf numFmtId="0" fontId="14" fillId="0" borderId="31" xfId="1" applyFont="1" applyBorder="1" applyAlignment="1">
      <alignment horizontal="center" vertical="center" shrinkToFit="1"/>
    </xf>
    <xf numFmtId="0" fontId="16" fillId="0" borderId="31" xfId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8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quotePrefix="1" applyAlignment="1">
      <alignment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3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quotePrefix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 shrinkToFit="1"/>
    </xf>
    <xf numFmtId="0" fontId="31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4" fillId="0" borderId="25" xfId="1" applyFont="1" applyBorder="1" applyAlignment="1">
      <alignment horizontal="left" vertical="center" shrinkToFit="1"/>
    </xf>
    <xf numFmtId="0" fontId="14" fillId="0" borderId="29" xfId="1" applyFont="1" applyBorder="1" applyAlignment="1">
      <alignment horizontal="left" vertical="center" shrinkToFit="1"/>
    </xf>
    <xf numFmtId="0" fontId="14" fillId="0" borderId="12" xfId="1" applyFont="1" applyBorder="1" applyAlignment="1">
      <alignment horizontal="left" vertical="center" shrinkToFit="1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4" fillId="0" borderId="18" xfId="2" applyFont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14" fillId="2" borderId="25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12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righ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center" vertical="center" shrinkToFit="1"/>
    </xf>
    <xf numFmtId="0" fontId="16" fillId="2" borderId="12" xfId="1" applyFont="1" applyFill="1" applyBorder="1" applyAlignment="1">
      <alignment horizontal="right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6" fillId="0" borderId="12" xfId="1" applyFont="1" applyBorder="1" applyAlignment="1" applyProtection="1">
      <alignment horizontal="center" vertical="center" shrinkToFit="1"/>
      <protection locked="0"/>
    </xf>
    <xf numFmtId="0" fontId="16" fillId="0" borderId="13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>
      <alignment horizontal="center" vertical="center" wrapText="1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32" xfId="1" applyFont="1" applyFill="1" applyBorder="1" applyAlignment="1">
      <alignment horizontal="center" vertical="center" shrinkToFit="1"/>
    </xf>
    <xf numFmtId="0" fontId="14" fillId="2" borderId="16" xfId="1" applyFont="1" applyFill="1" applyBorder="1" applyAlignment="1">
      <alignment horizontal="center" vertical="center" shrinkToFit="1"/>
    </xf>
    <xf numFmtId="0" fontId="14" fillId="2" borderId="11" xfId="1" applyFont="1" applyFill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19" xfId="1" applyFont="1" applyBorder="1" applyAlignment="1" applyProtection="1">
      <alignment horizontal="center" vertical="center" shrinkToFit="1"/>
      <protection locked="0"/>
    </xf>
    <xf numFmtId="0" fontId="16" fillId="2" borderId="25" xfId="1" applyFont="1" applyFill="1" applyBorder="1" applyAlignment="1">
      <alignment horizontal="right" vertical="center" shrinkToFit="1"/>
    </xf>
    <xf numFmtId="0" fontId="16" fillId="2" borderId="29" xfId="1" applyFont="1" applyFill="1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3">
    <cellStyle name="標準" xfId="0" builtinId="0"/>
    <cellStyle name="標準_２０００年度春ﾘｰｸﾞ成績表" xfId="1" xr:uid="{00000000-0005-0000-0000-000001000000}"/>
    <cellStyle name="標準_予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publicdomainq.net/soccer-ball-sports-0000075/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40</xdr:row>
      <xdr:rowOff>38100</xdr:rowOff>
    </xdr:from>
    <xdr:to>
      <xdr:col>16</xdr:col>
      <xdr:colOff>0</xdr:colOff>
      <xdr:row>41</xdr:row>
      <xdr:rowOff>142875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857500" y="63817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38100</xdr:rowOff>
    </xdr:from>
    <xdr:to>
      <xdr:col>21</xdr:col>
      <xdr:colOff>0</xdr:colOff>
      <xdr:row>41</xdr:row>
      <xdr:rowOff>142875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048125" y="63817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42</xdr:row>
      <xdr:rowOff>38100</xdr:rowOff>
    </xdr:from>
    <xdr:to>
      <xdr:col>11</xdr:col>
      <xdr:colOff>0</xdr:colOff>
      <xdr:row>43</xdr:row>
      <xdr:rowOff>142875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666875" y="67246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38100</xdr:rowOff>
    </xdr:from>
    <xdr:to>
      <xdr:col>11</xdr:col>
      <xdr:colOff>0</xdr:colOff>
      <xdr:row>45</xdr:row>
      <xdr:rowOff>142875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66875" y="70675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40</xdr:row>
      <xdr:rowOff>9525</xdr:rowOff>
    </xdr:from>
    <xdr:to>
      <xdr:col>22</xdr:col>
      <xdr:colOff>9525</xdr:colOff>
      <xdr:row>45</xdr:row>
      <xdr:rowOff>238125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847850" y="5029200"/>
          <a:ext cx="294322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38100</xdr:rowOff>
    </xdr:from>
    <xdr:to>
      <xdr:col>16</xdr:col>
      <xdr:colOff>0</xdr:colOff>
      <xdr:row>28</xdr:row>
      <xdr:rowOff>142875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857500" y="40195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27</xdr:row>
      <xdr:rowOff>38100</xdr:rowOff>
    </xdr:from>
    <xdr:to>
      <xdr:col>21</xdr:col>
      <xdr:colOff>0</xdr:colOff>
      <xdr:row>28</xdr:row>
      <xdr:rowOff>142875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048125" y="40195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38100</xdr:rowOff>
    </xdr:from>
    <xdr:to>
      <xdr:col>11</xdr:col>
      <xdr:colOff>0</xdr:colOff>
      <xdr:row>30</xdr:row>
      <xdr:rowOff>142875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666875" y="43624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38100</xdr:rowOff>
    </xdr:from>
    <xdr:to>
      <xdr:col>11</xdr:col>
      <xdr:colOff>0</xdr:colOff>
      <xdr:row>32</xdr:row>
      <xdr:rowOff>142875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666875" y="47053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27</xdr:row>
      <xdr:rowOff>9525</xdr:rowOff>
    </xdr:from>
    <xdr:to>
      <xdr:col>27</xdr:col>
      <xdr:colOff>0</xdr:colOff>
      <xdr:row>34</xdr:row>
      <xdr:rowOff>161925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428750" y="3990975"/>
          <a:ext cx="476250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40</xdr:row>
      <xdr:rowOff>9525</xdr:rowOff>
    </xdr:from>
    <xdr:to>
      <xdr:col>26</xdr:col>
      <xdr:colOff>215870</xdr:colOff>
      <xdr:row>47</xdr:row>
      <xdr:rowOff>161925</xdr:rowOff>
    </xdr:to>
    <xdr:sp macro="" textlink="">
      <xdr:nvSpPr>
        <xdr:cNvPr id="38" name="Line 17">
          <a:extLst>
            <a:ext uri="{FF2B5EF4-FFF2-40B4-BE49-F238E27FC236}">
              <a16:creationId xmlns:a16="http://schemas.microsoft.com/office/drawing/2014/main" id="{DE1BE9C5-AC3E-4EBE-96AD-ACF1144B2852}"/>
            </a:ext>
          </a:extLst>
        </xdr:cNvPr>
        <xdr:cNvSpPr>
          <a:spLocks noChangeShapeType="1"/>
        </xdr:cNvSpPr>
      </xdr:nvSpPr>
      <xdr:spPr bwMode="auto">
        <a:xfrm>
          <a:off x="1428750" y="6353175"/>
          <a:ext cx="4740245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39924</xdr:colOff>
      <xdr:row>11</xdr:row>
      <xdr:rowOff>47625</xdr:rowOff>
    </xdr:from>
    <xdr:to>
      <xdr:col>12</xdr:col>
      <xdr:colOff>219075</xdr:colOff>
      <xdr:row>18</xdr:row>
      <xdr:rowOff>135065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A8A1ED6-4165-66E6-CA4B-632AB3B0A5BC}"/>
            </a:ext>
          </a:extLst>
        </xdr:cNvPr>
        <xdr:cNvSpPr/>
      </xdr:nvSpPr>
      <xdr:spPr>
        <a:xfrm>
          <a:off x="1706799" y="2012156"/>
          <a:ext cx="1369776" cy="1337597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11</xdr:row>
      <xdr:rowOff>44868</xdr:rowOff>
    </xdr:from>
    <xdr:to>
      <xdr:col>28</xdr:col>
      <xdr:colOff>228600</xdr:colOff>
      <xdr:row>18</xdr:row>
      <xdr:rowOff>125893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F656725-8E19-4501-C641-2B281F1D3FEF}"/>
            </a:ext>
          </a:extLst>
        </xdr:cNvPr>
        <xdr:cNvSpPr/>
      </xdr:nvSpPr>
      <xdr:spPr>
        <a:xfrm>
          <a:off x="5514975" y="1587918"/>
          <a:ext cx="1381125" cy="1281175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29</xdr:row>
      <xdr:rowOff>38100</xdr:rowOff>
    </xdr:from>
    <xdr:to>
      <xdr:col>26</xdr:col>
      <xdr:colOff>0</xdr:colOff>
      <xdr:row>30</xdr:row>
      <xdr:rowOff>142875</xdr:rowOff>
    </xdr:to>
    <xdr:sp macro="" textlink="">
      <xdr:nvSpPr>
        <xdr:cNvPr id="21" name="AutoShape 13">
          <a:extLst>
            <a:ext uri="{FF2B5EF4-FFF2-40B4-BE49-F238E27FC236}">
              <a16:creationId xmlns:a16="http://schemas.microsoft.com/office/drawing/2014/main" id="{164EDFA8-DD81-42BB-B2E5-E1D46D13BDA9}"/>
            </a:ext>
          </a:extLst>
        </xdr:cNvPr>
        <xdr:cNvSpPr>
          <a:spLocks noChangeArrowheads="1"/>
        </xdr:cNvSpPr>
      </xdr:nvSpPr>
      <xdr:spPr bwMode="auto">
        <a:xfrm>
          <a:off x="5238750" y="43624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33</xdr:row>
      <xdr:rowOff>38100</xdr:rowOff>
    </xdr:from>
    <xdr:to>
      <xdr:col>16</xdr:col>
      <xdr:colOff>0</xdr:colOff>
      <xdr:row>34</xdr:row>
      <xdr:rowOff>142875</xdr:rowOff>
    </xdr:to>
    <xdr:sp macro="" textlink="">
      <xdr:nvSpPr>
        <xdr:cNvPr id="23" name="AutoShape 16">
          <a:extLst>
            <a:ext uri="{FF2B5EF4-FFF2-40B4-BE49-F238E27FC236}">
              <a16:creationId xmlns:a16="http://schemas.microsoft.com/office/drawing/2014/main" id="{96127ECC-BED2-4C09-B3D5-640E969B4416}"/>
            </a:ext>
          </a:extLst>
        </xdr:cNvPr>
        <xdr:cNvSpPr>
          <a:spLocks noChangeArrowheads="1"/>
        </xdr:cNvSpPr>
      </xdr:nvSpPr>
      <xdr:spPr bwMode="auto">
        <a:xfrm>
          <a:off x="2857500" y="47053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42</xdr:row>
      <xdr:rowOff>38100</xdr:rowOff>
    </xdr:from>
    <xdr:to>
      <xdr:col>26</xdr:col>
      <xdr:colOff>0</xdr:colOff>
      <xdr:row>43</xdr:row>
      <xdr:rowOff>142875</xdr:rowOff>
    </xdr:to>
    <xdr:sp macro="" textlink="">
      <xdr:nvSpPr>
        <xdr:cNvPr id="25" name="AutoShape 13">
          <a:extLst>
            <a:ext uri="{FF2B5EF4-FFF2-40B4-BE49-F238E27FC236}">
              <a16:creationId xmlns:a16="http://schemas.microsoft.com/office/drawing/2014/main" id="{374F7D1A-88F7-4A99-A329-20EA5D1755C0}"/>
            </a:ext>
          </a:extLst>
        </xdr:cNvPr>
        <xdr:cNvSpPr>
          <a:spLocks noChangeArrowheads="1"/>
        </xdr:cNvSpPr>
      </xdr:nvSpPr>
      <xdr:spPr bwMode="auto">
        <a:xfrm>
          <a:off x="5238750" y="67246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47625</xdr:rowOff>
    </xdr:from>
    <xdr:to>
      <xdr:col>16</xdr:col>
      <xdr:colOff>0</xdr:colOff>
      <xdr:row>47</xdr:row>
      <xdr:rowOff>152400</xdr:rowOff>
    </xdr:to>
    <xdr:sp macro="" textlink="">
      <xdr:nvSpPr>
        <xdr:cNvPr id="31" name="AutoShape 9">
          <a:extLst>
            <a:ext uri="{FF2B5EF4-FFF2-40B4-BE49-F238E27FC236}">
              <a16:creationId xmlns:a16="http://schemas.microsoft.com/office/drawing/2014/main" id="{719D67A1-7D42-4024-B36F-2ED6DDB82878}"/>
            </a:ext>
          </a:extLst>
        </xdr:cNvPr>
        <xdr:cNvSpPr>
          <a:spLocks noChangeArrowheads="1"/>
        </xdr:cNvSpPr>
      </xdr:nvSpPr>
      <xdr:spPr bwMode="auto">
        <a:xfrm>
          <a:off x="3095625" y="8262938"/>
          <a:ext cx="714375" cy="28336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44</xdr:row>
      <xdr:rowOff>38100</xdr:rowOff>
    </xdr:from>
    <xdr:to>
      <xdr:col>26</xdr:col>
      <xdr:colOff>0</xdr:colOff>
      <xdr:row>45</xdr:row>
      <xdr:rowOff>142875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1B3331E0-CCCC-4F30-8E90-B5C652A6B52D}"/>
            </a:ext>
          </a:extLst>
        </xdr:cNvPr>
        <xdr:cNvSpPr>
          <a:spLocks noChangeArrowheads="1"/>
        </xdr:cNvSpPr>
      </xdr:nvSpPr>
      <xdr:spPr bwMode="auto">
        <a:xfrm>
          <a:off x="5238750" y="70675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46</xdr:row>
      <xdr:rowOff>38100</xdr:rowOff>
    </xdr:from>
    <xdr:to>
      <xdr:col>21</xdr:col>
      <xdr:colOff>0</xdr:colOff>
      <xdr:row>47</xdr:row>
      <xdr:rowOff>142875</xdr:rowOff>
    </xdr:to>
    <xdr:sp macro="" textlink="">
      <xdr:nvSpPr>
        <xdr:cNvPr id="42" name="AutoShape 13">
          <a:extLst>
            <a:ext uri="{FF2B5EF4-FFF2-40B4-BE49-F238E27FC236}">
              <a16:creationId xmlns:a16="http://schemas.microsoft.com/office/drawing/2014/main" id="{C48AA0B1-91A5-4BF9-9D42-3479D4D9599D}"/>
            </a:ext>
          </a:extLst>
        </xdr:cNvPr>
        <xdr:cNvSpPr>
          <a:spLocks noChangeArrowheads="1"/>
        </xdr:cNvSpPr>
      </xdr:nvSpPr>
      <xdr:spPr bwMode="auto">
        <a:xfrm>
          <a:off x="4048125" y="74104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33</xdr:row>
      <xdr:rowOff>38100</xdr:rowOff>
    </xdr:from>
    <xdr:to>
      <xdr:col>21</xdr:col>
      <xdr:colOff>0</xdr:colOff>
      <xdr:row>34</xdr:row>
      <xdr:rowOff>142875</xdr:rowOff>
    </xdr:to>
    <xdr:sp macro="" textlink="">
      <xdr:nvSpPr>
        <xdr:cNvPr id="43" name="AutoShape 13">
          <a:extLst>
            <a:ext uri="{FF2B5EF4-FFF2-40B4-BE49-F238E27FC236}">
              <a16:creationId xmlns:a16="http://schemas.microsoft.com/office/drawing/2014/main" id="{DE9EE708-2275-42D8-92CD-A1FF35596AE7}"/>
            </a:ext>
          </a:extLst>
        </xdr:cNvPr>
        <xdr:cNvSpPr>
          <a:spLocks noChangeArrowheads="1"/>
        </xdr:cNvSpPr>
      </xdr:nvSpPr>
      <xdr:spPr bwMode="auto">
        <a:xfrm>
          <a:off x="4048125" y="50482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31</xdr:row>
      <xdr:rowOff>38100</xdr:rowOff>
    </xdr:from>
    <xdr:to>
      <xdr:col>26</xdr:col>
      <xdr:colOff>0</xdr:colOff>
      <xdr:row>32</xdr:row>
      <xdr:rowOff>142875</xdr:rowOff>
    </xdr:to>
    <xdr:sp macro="" textlink="">
      <xdr:nvSpPr>
        <xdr:cNvPr id="46" name="AutoShape 13">
          <a:extLst>
            <a:ext uri="{FF2B5EF4-FFF2-40B4-BE49-F238E27FC236}">
              <a16:creationId xmlns:a16="http://schemas.microsoft.com/office/drawing/2014/main" id="{50DBCB83-E9AC-490A-9AF1-17BC7E58B7AD}"/>
            </a:ext>
          </a:extLst>
        </xdr:cNvPr>
        <xdr:cNvSpPr>
          <a:spLocks noChangeArrowheads="1"/>
        </xdr:cNvSpPr>
      </xdr:nvSpPr>
      <xdr:spPr bwMode="auto">
        <a:xfrm>
          <a:off x="5238750" y="43624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10</xdr:row>
      <xdr:rowOff>6350</xdr:rowOff>
    </xdr:from>
    <xdr:to>
      <xdr:col>2</xdr:col>
      <xdr:colOff>374650</xdr:colOff>
      <xdr:row>10</xdr:row>
      <xdr:rowOff>6350</xdr:rowOff>
    </xdr:to>
    <xdr:sp macro="" textlink="">
      <xdr:nvSpPr>
        <xdr:cNvPr id="434" name="Line 339">
          <a:extLst>
            <a:ext uri="{FF2B5EF4-FFF2-40B4-BE49-F238E27FC236}">
              <a16:creationId xmlns:a16="http://schemas.microsoft.com/office/drawing/2014/main" id="{EBCA715B-8FD0-487B-89A9-BF885DB2F065}"/>
            </a:ext>
          </a:extLst>
        </xdr:cNvPr>
        <xdr:cNvSpPr>
          <a:spLocks noChangeShapeType="1"/>
        </xdr:cNvSpPr>
      </xdr:nvSpPr>
      <xdr:spPr bwMode="auto">
        <a:xfrm>
          <a:off x="1746250" y="17399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10</xdr:row>
      <xdr:rowOff>146050</xdr:rowOff>
    </xdr:from>
    <xdr:to>
      <xdr:col>2</xdr:col>
      <xdr:colOff>374650</xdr:colOff>
      <xdr:row>10</xdr:row>
      <xdr:rowOff>146050</xdr:rowOff>
    </xdr:to>
    <xdr:sp macro="" textlink="">
      <xdr:nvSpPr>
        <xdr:cNvPr id="435" name="Line 340">
          <a:extLst>
            <a:ext uri="{FF2B5EF4-FFF2-40B4-BE49-F238E27FC236}">
              <a16:creationId xmlns:a16="http://schemas.microsoft.com/office/drawing/2014/main" id="{BD7CB076-EB8E-4D03-875B-4815D45B76EF}"/>
            </a:ext>
          </a:extLst>
        </xdr:cNvPr>
        <xdr:cNvSpPr>
          <a:spLocks noChangeShapeType="1"/>
        </xdr:cNvSpPr>
      </xdr:nvSpPr>
      <xdr:spPr bwMode="auto">
        <a:xfrm>
          <a:off x="1746250" y="18796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279400</xdr:colOff>
      <xdr:row>11</xdr:row>
      <xdr:rowOff>12700</xdr:rowOff>
    </xdr:from>
    <xdr:to>
      <xdr:col>5</xdr:col>
      <xdr:colOff>38100</xdr:colOff>
      <xdr:row>13</xdr:row>
      <xdr:rowOff>6662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AA300277-F4E5-4476-BF4B-E0DA987D13E3}"/>
            </a:ext>
          </a:extLst>
        </xdr:cNvPr>
        <xdr:cNvSpPr txBox="1">
          <a:spLocks noChangeArrowheads="1"/>
        </xdr:cNvSpPr>
      </xdr:nvSpPr>
      <xdr:spPr bwMode="auto">
        <a:xfrm>
          <a:off x="2336800" y="1981200"/>
          <a:ext cx="1130300" cy="3495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5</xdr:col>
      <xdr:colOff>219075</xdr:colOff>
      <xdr:row>29</xdr:row>
      <xdr:rowOff>9524</xdr:rowOff>
    </xdr:from>
    <xdr:to>
      <xdr:col>8</xdr:col>
      <xdr:colOff>324928</xdr:colOff>
      <xdr:row>31</xdr:row>
      <xdr:rowOff>168274</xdr:rowOff>
    </xdr:to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EE2E9E8C-A6DA-4DD6-AB2D-EBA3DCEC489B}"/>
            </a:ext>
          </a:extLst>
        </xdr:cNvPr>
        <xdr:cNvSpPr txBox="1"/>
      </xdr:nvSpPr>
      <xdr:spPr>
        <a:xfrm>
          <a:off x="3648075" y="5178424"/>
          <a:ext cx="2163253" cy="5143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本部テント</a:t>
          </a:r>
        </a:p>
      </xdr:txBody>
    </xdr:sp>
    <xdr:clientData/>
  </xdr:twoCellAnchor>
  <xdr:twoCellAnchor>
    <xdr:from>
      <xdr:col>1</xdr:col>
      <xdr:colOff>660400</xdr:colOff>
      <xdr:row>5</xdr:row>
      <xdr:rowOff>69676</xdr:rowOff>
    </xdr:from>
    <xdr:to>
      <xdr:col>11</xdr:col>
      <xdr:colOff>546912</xdr:colOff>
      <xdr:row>28</xdr:row>
      <xdr:rowOff>8176</xdr:rowOff>
    </xdr:to>
    <xdr:grpSp>
      <xdr:nvGrpSpPr>
        <xdr:cNvPr id="476" name="グループ化 475">
          <a:extLst>
            <a:ext uri="{FF2B5EF4-FFF2-40B4-BE49-F238E27FC236}">
              <a16:creationId xmlns:a16="http://schemas.microsoft.com/office/drawing/2014/main" id="{139BBD95-6952-F547-AE80-3A4FD5D2F4FF}"/>
            </a:ext>
          </a:extLst>
        </xdr:cNvPr>
        <xdr:cNvGrpSpPr/>
      </xdr:nvGrpSpPr>
      <xdr:grpSpPr>
        <a:xfrm>
          <a:off x="1346200" y="1504776"/>
          <a:ext cx="6744512" cy="4027900"/>
          <a:chOff x="7733879" y="5238576"/>
          <a:chExt cx="6744512" cy="4027900"/>
        </a:xfrm>
      </xdr:grpSpPr>
      <xdr:sp macro="" textlink="">
        <xdr:nvSpPr>
          <xdr:cNvPr id="446" name="Freeform 303">
            <a:extLst>
              <a:ext uri="{FF2B5EF4-FFF2-40B4-BE49-F238E27FC236}">
                <a16:creationId xmlns:a16="http://schemas.microsoft.com/office/drawing/2014/main" id="{D46D4966-87D8-489C-B66D-C33F5CAEE216}"/>
              </a:ext>
            </a:extLst>
          </xdr:cNvPr>
          <xdr:cNvSpPr>
            <a:spLocks/>
          </xdr:cNvSpPr>
        </xdr:nvSpPr>
        <xdr:spPr bwMode="auto">
          <a:xfrm>
            <a:off x="8581160" y="8650432"/>
            <a:ext cx="1377950" cy="592281"/>
          </a:xfrm>
          <a:custGeom>
            <a:avLst/>
            <a:gdLst>
              <a:gd name="T0" fmla="*/ 0 w 4342"/>
              <a:gd name="T1" fmla="*/ 2147483646 h 1799"/>
              <a:gd name="T2" fmla="*/ 0 w 4342"/>
              <a:gd name="T3" fmla="*/ 0 h 1799"/>
              <a:gd name="T4" fmla="*/ 2147483646 w 4342"/>
              <a:gd name="T5" fmla="*/ 0 h 1799"/>
              <a:gd name="T6" fmla="*/ 2147483646 w 4342"/>
              <a:gd name="T7" fmla="*/ 2147483646 h 179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42" h="1799">
                <a:moveTo>
                  <a:pt x="0" y="1799"/>
                </a:moveTo>
                <a:lnTo>
                  <a:pt x="0" y="0"/>
                </a:lnTo>
                <a:lnTo>
                  <a:pt x="4342" y="0"/>
                </a:lnTo>
                <a:lnTo>
                  <a:pt x="4342" y="179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308">
            <a:extLst>
              <a:ext uri="{FF2B5EF4-FFF2-40B4-BE49-F238E27FC236}">
                <a16:creationId xmlns:a16="http://schemas.microsoft.com/office/drawing/2014/main" id="{E179DF1A-47BC-4D53-AAA9-5657697C3391}"/>
              </a:ext>
            </a:extLst>
          </xdr:cNvPr>
          <xdr:cNvSpPr>
            <a:spLocks/>
          </xdr:cNvSpPr>
        </xdr:nvSpPr>
        <xdr:spPr bwMode="auto">
          <a:xfrm>
            <a:off x="8945418" y="9044131"/>
            <a:ext cx="635577" cy="198582"/>
          </a:xfrm>
          <a:custGeom>
            <a:avLst/>
            <a:gdLst>
              <a:gd name="T0" fmla="*/ 0 w 1947"/>
              <a:gd name="T1" fmla="*/ 2147483646 h 600"/>
              <a:gd name="T2" fmla="*/ 0 w 1947"/>
              <a:gd name="T3" fmla="*/ 0 h 600"/>
              <a:gd name="T4" fmla="*/ 2147483646 w 1947"/>
              <a:gd name="T5" fmla="*/ 0 h 600"/>
              <a:gd name="T6" fmla="*/ 2147483646 w 1947"/>
              <a:gd name="T7" fmla="*/ 2147483646 h 60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47" h="600">
                <a:moveTo>
                  <a:pt x="0" y="600"/>
                </a:moveTo>
                <a:lnTo>
                  <a:pt x="0" y="0"/>
                </a:lnTo>
                <a:lnTo>
                  <a:pt x="1947" y="0"/>
                </a:lnTo>
                <a:lnTo>
                  <a:pt x="1947" y="60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2" name="Freeform 352">
            <a:extLst>
              <a:ext uri="{FF2B5EF4-FFF2-40B4-BE49-F238E27FC236}">
                <a16:creationId xmlns:a16="http://schemas.microsoft.com/office/drawing/2014/main" id="{6EDD1AEC-6137-4011-8B88-A087A4FA6FB6}"/>
              </a:ext>
            </a:extLst>
          </xdr:cNvPr>
          <xdr:cNvSpPr>
            <a:spLocks/>
          </xdr:cNvSpPr>
        </xdr:nvSpPr>
        <xdr:spPr bwMode="auto">
          <a:xfrm>
            <a:off x="8926368" y="6894368"/>
            <a:ext cx="670502" cy="692149"/>
          </a:xfrm>
          <a:custGeom>
            <a:avLst/>
            <a:gdLst>
              <a:gd name="T0" fmla="*/ 2147483646 w 2095"/>
              <a:gd name="T1" fmla="*/ 2147483646 h 2098"/>
              <a:gd name="T2" fmla="*/ 2147483646 w 2095"/>
              <a:gd name="T3" fmla="*/ 2147483646 h 2098"/>
              <a:gd name="T4" fmla="*/ 2147483646 w 2095"/>
              <a:gd name="T5" fmla="*/ 2147483646 h 2098"/>
              <a:gd name="T6" fmla="*/ 2147483646 w 2095"/>
              <a:gd name="T7" fmla="*/ 2147483646 h 2098"/>
              <a:gd name="T8" fmla="*/ 2147483646 w 2095"/>
              <a:gd name="T9" fmla="*/ 2147483646 h 2098"/>
              <a:gd name="T10" fmla="*/ 2147483646 w 2095"/>
              <a:gd name="T11" fmla="*/ 0 h 2098"/>
              <a:gd name="T12" fmla="*/ 2147483646 w 2095"/>
              <a:gd name="T13" fmla="*/ 2147483646 h 2098"/>
              <a:gd name="T14" fmla="*/ 2147483646 w 2095"/>
              <a:gd name="T15" fmla="*/ 2147483646 h 2098"/>
              <a:gd name="T16" fmla="*/ 2147483646 w 2095"/>
              <a:gd name="T17" fmla="*/ 2147483646 h 2098"/>
              <a:gd name="T18" fmla="*/ 2147483646 w 2095"/>
              <a:gd name="T19" fmla="*/ 2147483646 h 2098"/>
              <a:gd name="T20" fmla="*/ 0 w 2095"/>
              <a:gd name="T21" fmla="*/ 2147483646 h 2098"/>
              <a:gd name="T22" fmla="*/ 2147483646 w 2095"/>
              <a:gd name="T23" fmla="*/ 2147483646 h 2098"/>
              <a:gd name="T24" fmla="*/ 2147483646 w 2095"/>
              <a:gd name="T25" fmla="*/ 2147483646 h 2098"/>
              <a:gd name="T26" fmla="*/ 2147483646 w 2095"/>
              <a:gd name="T27" fmla="*/ 2147483646 h 2098"/>
              <a:gd name="T28" fmla="*/ 2147483646 w 2095"/>
              <a:gd name="T29" fmla="*/ 2147483646 h 2098"/>
              <a:gd name="T30" fmla="*/ 2147483646 w 2095"/>
              <a:gd name="T31" fmla="*/ 2147483646 h 2098"/>
              <a:gd name="T32" fmla="*/ 2147483646 w 2095"/>
              <a:gd name="T33" fmla="*/ 2147483646 h 2098"/>
              <a:gd name="T34" fmla="*/ 2147483646 w 2095"/>
              <a:gd name="T35" fmla="*/ 2147483646 h 2098"/>
              <a:gd name="T36" fmla="*/ 2147483646 w 2095"/>
              <a:gd name="T37" fmla="*/ 2147483646 h 2098"/>
              <a:gd name="T38" fmla="*/ 2147483646 w 2095"/>
              <a:gd name="T39" fmla="*/ 2147483646 h 2098"/>
              <a:gd name="T40" fmla="*/ 2147483646 w 2095"/>
              <a:gd name="T41" fmla="*/ 2147483646 h 209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95" h="2098">
                <a:moveTo>
                  <a:pt x="2095" y="1049"/>
                </a:moveTo>
                <a:lnTo>
                  <a:pt x="2044" y="726"/>
                </a:lnTo>
                <a:lnTo>
                  <a:pt x="1895" y="433"/>
                </a:lnTo>
                <a:lnTo>
                  <a:pt x="1663" y="201"/>
                </a:lnTo>
                <a:lnTo>
                  <a:pt x="1371" y="51"/>
                </a:lnTo>
                <a:lnTo>
                  <a:pt x="1047" y="0"/>
                </a:lnTo>
                <a:lnTo>
                  <a:pt x="724" y="51"/>
                </a:lnTo>
                <a:lnTo>
                  <a:pt x="431" y="201"/>
                </a:lnTo>
                <a:lnTo>
                  <a:pt x="199" y="433"/>
                </a:lnTo>
                <a:lnTo>
                  <a:pt x="51" y="726"/>
                </a:lnTo>
                <a:lnTo>
                  <a:pt x="0" y="1049"/>
                </a:lnTo>
                <a:lnTo>
                  <a:pt x="51" y="1374"/>
                </a:lnTo>
                <a:lnTo>
                  <a:pt x="199" y="1667"/>
                </a:lnTo>
                <a:lnTo>
                  <a:pt x="431" y="1898"/>
                </a:lnTo>
                <a:lnTo>
                  <a:pt x="724" y="2047"/>
                </a:lnTo>
                <a:lnTo>
                  <a:pt x="1047" y="2098"/>
                </a:lnTo>
                <a:lnTo>
                  <a:pt x="1371" y="2047"/>
                </a:lnTo>
                <a:lnTo>
                  <a:pt x="1663" y="1898"/>
                </a:lnTo>
                <a:lnTo>
                  <a:pt x="1895" y="1667"/>
                </a:lnTo>
                <a:lnTo>
                  <a:pt x="2044" y="1374"/>
                </a:lnTo>
                <a:lnTo>
                  <a:pt x="2095" y="1049"/>
                </a:lnTo>
                <a:close/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3" name="Freeform 354">
            <a:extLst>
              <a:ext uri="{FF2B5EF4-FFF2-40B4-BE49-F238E27FC236}">
                <a16:creationId xmlns:a16="http://schemas.microsoft.com/office/drawing/2014/main" id="{F55E67E2-D448-4BFD-A811-5DB61C8E38CF}"/>
              </a:ext>
            </a:extLst>
          </xdr:cNvPr>
          <xdr:cNvSpPr>
            <a:spLocks/>
          </xdr:cNvSpPr>
        </xdr:nvSpPr>
        <xdr:spPr bwMode="auto">
          <a:xfrm>
            <a:off x="9042977" y="8498031"/>
            <a:ext cx="482600" cy="152401"/>
          </a:xfrm>
          <a:custGeom>
            <a:avLst/>
            <a:gdLst>
              <a:gd name="T0" fmla="*/ 2147483646 w 1721"/>
              <a:gd name="T1" fmla="*/ 2147483646 h 449"/>
              <a:gd name="T2" fmla="*/ 2147483646 w 1721"/>
              <a:gd name="T3" fmla="*/ 2147483646 h 449"/>
              <a:gd name="T4" fmla="*/ 2147483646 w 1721"/>
              <a:gd name="T5" fmla="*/ 2147483646 h 449"/>
              <a:gd name="T6" fmla="*/ 2147483646 w 1721"/>
              <a:gd name="T7" fmla="*/ 0 h 449"/>
              <a:gd name="T8" fmla="*/ 2147483646 w 1721"/>
              <a:gd name="T9" fmla="*/ 2147483646 h 449"/>
              <a:gd name="T10" fmla="*/ 2147483646 w 1721"/>
              <a:gd name="T11" fmla="*/ 2147483646 h 449"/>
              <a:gd name="T12" fmla="*/ 0 w 1721"/>
              <a:gd name="T13" fmla="*/ 2147483646 h 44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721" h="449">
                <a:moveTo>
                  <a:pt x="1721" y="449"/>
                </a:moveTo>
                <a:lnTo>
                  <a:pt x="1488" y="208"/>
                </a:lnTo>
                <a:lnTo>
                  <a:pt x="1190" y="53"/>
                </a:lnTo>
                <a:lnTo>
                  <a:pt x="860" y="0"/>
                </a:lnTo>
                <a:lnTo>
                  <a:pt x="529" y="53"/>
                </a:lnTo>
                <a:lnTo>
                  <a:pt x="233" y="208"/>
                </a:lnTo>
                <a:lnTo>
                  <a:pt x="0" y="44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7" name="正方形/長方形 456">
            <a:extLst>
              <a:ext uri="{FF2B5EF4-FFF2-40B4-BE49-F238E27FC236}">
                <a16:creationId xmlns:a16="http://schemas.microsoft.com/office/drawing/2014/main" id="{A0148B62-7D16-0D33-E03C-4D54C99B92DE}"/>
              </a:ext>
            </a:extLst>
          </xdr:cNvPr>
          <xdr:cNvSpPr>
            <a:spLocks noChangeAspect="1"/>
          </xdr:cNvSpPr>
        </xdr:nvSpPr>
        <xdr:spPr>
          <a:xfrm>
            <a:off x="7733879" y="5238576"/>
            <a:ext cx="6744512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8" name="正方形/長方形 457">
            <a:extLst>
              <a:ext uri="{FF2B5EF4-FFF2-40B4-BE49-F238E27FC236}">
                <a16:creationId xmlns:a16="http://schemas.microsoft.com/office/drawing/2014/main" id="{E3C5BF7F-4525-0324-3049-4A7B6AAEB2AB}"/>
              </a:ext>
            </a:extLst>
          </xdr:cNvPr>
          <xdr:cNvSpPr>
            <a:spLocks/>
          </xdr:cNvSpPr>
        </xdr:nvSpPr>
        <xdr:spPr>
          <a:xfrm>
            <a:off x="7739651" y="5238576"/>
            <a:ext cx="3068291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9" name="正方形/長方形 458">
            <a:extLst>
              <a:ext uri="{FF2B5EF4-FFF2-40B4-BE49-F238E27FC236}">
                <a16:creationId xmlns:a16="http://schemas.microsoft.com/office/drawing/2014/main" id="{6C69FE9B-06D3-6A16-01DF-7FDAE689F49D}"/>
              </a:ext>
            </a:extLst>
          </xdr:cNvPr>
          <xdr:cNvSpPr>
            <a:spLocks/>
          </xdr:cNvSpPr>
        </xdr:nvSpPr>
        <xdr:spPr>
          <a:xfrm>
            <a:off x="11411105" y="5238576"/>
            <a:ext cx="3061363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4" name="Freeform 352">
            <a:extLst>
              <a:ext uri="{FF2B5EF4-FFF2-40B4-BE49-F238E27FC236}">
                <a16:creationId xmlns:a16="http://schemas.microsoft.com/office/drawing/2014/main" id="{07A97F6C-6151-E4C8-EB4E-8A4429C95B9E}"/>
              </a:ext>
            </a:extLst>
          </xdr:cNvPr>
          <xdr:cNvSpPr>
            <a:spLocks/>
          </xdr:cNvSpPr>
        </xdr:nvSpPr>
        <xdr:spPr bwMode="auto">
          <a:xfrm>
            <a:off x="12615141" y="6877050"/>
            <a:ext cx="663575" cy="692149"/>
          </a:xfrm>
          <a:custGeom>
            <a:avLst/>
            <a:gdLst>
              <a:gd name="T0" fmla="*/ 2147483646 w 2095"/>
              <a:gd name="T1" fmla="*/ 2147483646 h 2098"/>
              <a:gd name="T2" fmla="*/ 2147483646 w 2095"/>
              <a:gd name="T3" fmla="*/ 2147483646 h 2098"/>
              <a:gd name="T4" fmla="*/ 2147483646 w 2095"/>
              <a:gd name="T5" fmla="*/ 2147483646 h 2098"/>
              <a:gd name="T6" fmla="*/ 2147483646 w 2095"/>
              <a:gd name="T7" fmla="*/ 2147483646 h 2098"/>
              <a:gd name="T8" fmla="*/ 2147483646 w 2095"/>
              <a:gd name="T9" fmla="*/ 2147483646 h 2098"/>
              <a:gd name="T10" fmla="*/ 2147483646 w 2095"/>
              <a:gd name="T11" fmla="*/ 0 h 2098"/>
              <a:gd name="T12" fmla="*/ 2147483646 w 2095"/>
              <a:gd name="T13" fmla="*/ 2147483646 h 2098"/>
              <a:gd name="T14" fmla="*/ 2147483646 w 2095"/>
              <a:gd name="T15" fmla="*/ 2147483646 h 2098"/>
              <a:gd name="T16" fmla="*/ 2147483646 w 2095"/>
              <a:gd name="T17" fmla="*/ 2147483646 h 2098"/>
              <a:gd name="T18" fmla="*/ 2147483646 w 2095"/>
              <a:gd name="T19" fmla="*/ 2147483646 h 2098"/>
              <a:gd name="T20" fmla="*/ 0 w 2095"/>
              <a:gd name="T21" fmla="*/ 2147483646 h 2098"/>
              <a:gd name="T22" fmla="*/ 2147483646 w 2095"/>
              <a:gd name="T23" fmla="*/ 2147483646 h 2098"/>
              <a:gd name="T24" fmla="*/ 2147483646 w 2095"/>
              <a:gd name="T25" fmla="*/ 2147483646 h 2098"/>
              <a:gd name="T26" fmla="*/ 2147483646 w 2095"/>
              <a:gd name="T27" fmla="*/ 2147483646 h 2098"/>
              <a:gd name="T28" fmla="*/ 2147483646 w 2095"/>
              <a:gd name="T29" fmla="*/ 2147483646 h 2098"/>
              <a:gd name="T30" fmla="*/ 2147483646 w 2095"/>
              <a:gd name="T31" fmla="*/ 2147483646 h 2098"/>
              <a:gd name="T32" fmla="*/ 2147483646 w 2095"/>
              <a:gd name="T33" fmla="*/ 2147483646 h 2098"/>
              <a:gd name="T34" fmla="*/ 2147483646 w 2095"/>
              <a:gd name="T35" fmla="*/ 2147483646 h 2098"/>
              <a:gd name="T36" fmla="*/ 2147483646 w 2095"/>
              <a:gd name="T37" fmla="*/ 2147483646 h 2098"/>
              <a:gd name="T38" fmla="*/ 2147483646 w 2095"/>
              <a:gd name="T39" fmla="*/ 2147483646 h 2098"/>
              <a:gd name="T40" fmla="*/ 2147483646 w 2095"/>
              <a:gd name="T41" fmla="*/ 2147483646 h 209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95" h="2098">
                <a:moveTo>
                  <a:pt x="2095" y="1049"/>
                </a:moveTo>
                <a:lnTo>
                  <a:pt x="2044" y="726"/>
                </a:lnTo>
                <a:lnTo>
                  <a:pt x="1895" y="433"/>
                </a:lnTo>
                <a:lnTo>
                  <a:pt x="1663" y="201"/>
                </a:lnTo>
                <a:lnTo>
                  <a:pt x="1371" y="51"/>
                </a:lnTo>
                <a:lnTo>
                  <a:pt x="1047" y="0"/>
                </a:lnTo>
                <a:lnTo>
                  <a:pt x="724" y="51"/>
                </a:lnTo>
                <a:lnTo>
                  <a:pt x="431" y="201"/>
                </a:lnTo>
                <a:lnTo>
                  <a:pt x="199" y="433"/>
                </a:lnTo>
                <a:lnTo>
                  <a:pt x="51" y="726"/>
                </a:lnTo>
                <a:lnTo>
                  <a:pt x="0" y="1049"/>
                </a:lnTo>
                <a:lnTo>
                  <a:pt x="51" y="1374"/>
                </a:lnTo>
                <a:lnTo>
                  <a:pt x="199" y="1667"/>
                </a:lnTo>
                <a:lnTo>
                  <a:pt x="431" y="1898"/>
                </a:lnTo>
                <a:lnTo>
                  <a:pt x="724" y="2047"/>
                </a:lnTo>
                <a:lnTo>
                  <a:pt x="1047" y="2098"/>
                </a:lnTo>
                <a:lnTo>
                  <a:pt x="1371" y="2047"/>
                </a:lnTo>
                <a:lnTo>
                  <a:pt x="1663" y="1898"/>
                </a:lnTo>
                <a:lnTo>
                  <a:pt x="1895" y="1667"/>
                </a:lnTo>
                <a:lnTo>
                  <a:pt x="2044" y="1374"/>
                </a:lnTo>
                <a:lnTo>
                  <a:pt x="2095" y="1049"/>
                </a:lnTo>
                <a:close/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5" name="Freeform 303">
            <a:extLst>
              <a:ext uri="{FF2B5EF4-FFF2-40B4-BE49-F238E27FC236}">
                <a16:creationId xmlns:a16="http://schemas.microsoft.com/office/drawing/2014/main" id="{CDA1E1DB-457D-25E4-0A85-F70B6A49A7C8}"/>
              </a:ext>
            </a:extLst>
          </xdr:cNvPr>
          <xdr:cNvSpPr>
            <a:spLocks/>
          </xdr:cNvSpPr>
        </xdr:nvSpPr>
        <xdr:spPr bwMode="auto">
          <a:xfrm>
            <a:off x="12287249" y="8667750"/>
            <a:ext cx="1377951" cy="596899"/>
          </a:xfrm>
          <a:custGeom>
            <a:avLst/>
            <a:gdLst>
              <a:gd name="T0" fmla="*/ 0 w 4342"/>
              <a:gd name="T1" fmla="*/ 2147483646 h 1799"/>
              <a:gd name="T2" fmla="*/ 0 w 4342"/>
              <a:gd name="T3" fmla="*/ 0 h 1799"/>
              <a:gd name="T4" fmla="*/ 2147483646 w 4342"/>
              <a:gd name="T5" fmla="*/ 0 h 1799"/>
              <a:gd name="T6" fmla="*/ 2147483646 w 4342"/>
              <a:gd name="T7" fmla="*/ 2147483646 h 179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42" h="1799">
                <a:moveTo>
                  <a:pt x="0" y="1799"/>
                </a:moveTo>
                <a:lnTo>
                  <a:pt x="0" y="0"/>
                </a:lnTo>
                <a:lnTo>
                  <a:pt x="4342" y="0"/>
                </a:lnTo>
                <a:lnTo>
                  <a:pt x="4342" y="179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308">
            <a:extLst>
              <a:ext uri="{FF2B5EF4-FFF2-40B4-BE49-F238E27FC236}">
                <a16:creationId xmlns:a16="http://schemas.microsoft.com/office/drawing/2014/main" id="{D9FABE4B-6FC5-A5A7-18BC-0127040B4FE7}"/>
              </a:ext>
            </a:extLst>
          </xdr:cNvPr>
          <xdr:cNvSpPr>
            <a:spLocks/>
          </xdr:cNvSpPr>
        </xdr:nvSpPr>
        <xdr:spPr bwMode="auto">
          <a:xfrm>
            <a:off x="12651508" y="9061449"/>
            <a:ext cx="628650" cy="203200"/>
          </a:xfrm>
          <a:custGeom>
            <a:avLst/>
            <a:gdLst>
              <a:gd name="T0" fmla="*/ 0 w 1947"/>
              <a:gd name="T1" fmla="*/ 2147483646 h 600"/>
              <a:gd name="T2" fmla="*/ 0 w 1947"/>
              <a:gd name="T3" fmla="*/ 0 h 600"/>
              <a:gd name="T4" fmla="*/ 2147483646 w 1947"/>
              <a:gd name="T5" fmla="*/ 0 h 600"/>
              <a:gd name="T6" fmla="*/ 2147483646 w 1947"/>
              <a:gd name="T7" fmla="*/ 2147483646 h 60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47" h="600">
                <a:moveTo>
                  <a:pt x="0" y="600"/>
                </a:moveTo>
                <a:lnTo>
                  <a:pt x="0" y="0"/>
                </a:lnTo>
                <a:lnTo>
                  <a:pt x="1947" y="0"/>
                </a:lnTo>
                <a:lnTo>
                  <a:pt x="1947" y="60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Freeform 354">
            <a:extLst>
              <a:ext uri="{FF2B5EF4-FFF2-40B4-BE49-F238E27FC236}">
                <a16:creationId xmlns:a16="http://schemas.microsoft.com/office/drawing/2014/main" id="{D2564973-6300-78F6-5DC8-103DC8078964}"/>
              </a:ext>
            </a:extLst>
          </xdr:cNvPr>
          <xdr:cNvSpPr>
            <a:spLocks/>
          </xdr:cNvSpPr>
        </xdr:nvSpPr>
        <xdr:spPr bwMode="auto">
          <a:xfrm>
            <a:off x="12749067" y="8515349"/>
            <a:ext cx="475673" cy="152401"/>
          </a:xfrm>
          <a:custGeom>
            <a:avLst/>
            <a:gdLst>
              <a:gd name="T0" fmla="*/ 2147483646 w 1721"/>
              <a:gd name="T1" fmla="*/ 2147483646 h 449"/>
              <a:gd name="T2" fmla="*/ 2147483646 w 1721"/>
              <a:gd name="T3" fmla="*/ 2147483646 h 449"/>
              <a:gd name="T4" fmla="*/ 2147483646 w 1721"/>
              <a:gd name="T5" fmla="*/ 2147483646 h 449"/>
              <a:gd name="T6" fmla="*/ 2147483646 w 1721"/>
              <a:gd name="T7" fmla="*/ 0 h 449"/>
              <a:gd name="T8" fmla="*/ 2147483646 w 1721"/>
              <a:gd name="T9" fmla="*/ 2147483646 h 449"/>
              <a:gd name="T10" fmla="*/ 2147483646 w 1721"/>
              <a:gd name="T11" fmla="*/ 2147483646 h 449"/>
              <a:gd name="T12" fmla="*/ 0 w 1721"/>
              <a:gd name="T13" fmla="*/ 2147483646 h 44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721" h="449">
                <a:moveTo>
                  <a:pt x="1721" y="449"/>
                </a:moveTo>
                <a:lnTo>
                  <a:pt x="1488" y="208"/>
                </a:lnTo>
                <a:lnTo>
                  <a:pt x="1190" y="53"/>
                </a:lnTo>
                <a:lnTo>
                  <a:pt x="860" y="0"/>
                </a:lnTo>
                <a:lnTo>
                  <a:pt x="529" y="53"/>
                </a:lnTo>
                <a:lnTo>
                  <a:pt x="233" y="208"/>
                </a:lnTo>
                <a:lnTo>
                  <a:pt x="0" y="44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471" name="グループ化 470">
            <a:extLst>
              <a:ext uri="{FF2B5EF4-FFF2-40B4-BE49-F238E27FC236}">
                <a16:creationId xmlns:a16="http://schemas.microsoft.com/office/drawing/2014/main" id="{A17E3AF4-76CB-2414-471C-9E59E0E68C4A}"/>
              </a:ext>
            </a:extLst>
          </xdr:cNvPr>
          <xdr:cNvGrpSpPr/>
        </xdr:nvGrpSpPr>
        <xdr:grpSpPr>
          <a:xfrm rot="10800000">
            <a:off x="12287249" y="5262995"/>
            <a:ext cx="1377951" cy="744682"/>
            <a:chOff x="15903286" y="5549322"/>
            <a:chExt cx="1391805" cy="726209"/>
          </a:xfrm>
        </xdr:grpSpPr>
        <xdr:sp macro="" textlink="">
          <xdr:nvSpPr>
            <xdr:cNvPr id="468" name="Freeform 303">
              <a:extLst>
                <a:ext uri="{FF2B5EF4-FFF2-40B4-BE49-F238E27FC236}">
                  <a16:creationId xmlns:a16="http://schemas.microsoft.com/office/drawing/2014/main" id="{B4EE4AF6-03E1-62E7-BC70-23D2A6FEAACF}"/>
                </a:ext>
              </a:extLst>
            </xdr:cNvPr>
            <xdr:cNvSpPr>
              <a:spLocks/>
            </xdr:cNvSpPr>
          </xdr:nvSpPr>
          <xdr:spPr bwMode="auto">
            <a:xfrm>
              <a:off x="15903286" y="5697104"/>
              <a:ext cx="1391805" cy="578427"/>
            </a:xfrm>
            <a:custGeom>
              <a:avLst/>
              <a:gdLst>
                <a:gd name="T0" fmla="*/ 0 w 4342"/>
                <a:gd name="T1" fmla="*/ 2147483646 h 1799"/>
                <a:gd name="T2" fmla="*/ 0 w 4342"/>
                <a:gd name="T3" fmla="*/ 0 h 1799"/>
                <a:gd name="T4" fmla="*/ 2147483646 w 4342"/>
                <a:gd name="T5" fmla="*/ 0 h 1799"/>
                <a:gd name="T6" fmla="*/ 2147483646 w 4342"/>
                <a:gd name="T7" fmla="*/ 2147483646 h 179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42" h="1799">
                  <a:moveTo>
                    <a:pt x="0" y="1799"/>
                  </a:moveTo>
                  <a:lnTo>
                    <a:pt x="0" y="0"/>
                  </a:lnTo>
                  <a:lnTo>
                    <a:pt x="4342" y="0"/>
                  </a:lnTo>
                  <a:lnTo>
                    <a:pt x="4342" y="179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69" name="Freeform 308">
              <a:extLst>
                <a:ext uri="{FF2B5EF4-FFF2-40B4-BE49-F238E27FC236}">
                  <a16:creationId xmlns:a16="http://schemas.microsoft.com/office/drawing/2014/main" id="{ED74E6C6-2638-AFE5-E3E1-2BE24624B08F}"/>
                </a:ext>
              </a:extLst>
            </xdr:cNvPr>
            <xdr:cNvSpPr>
              <a:spLocks/>
            </xdr:cNvSpPr>
          </xdr:nvSpPr>
          <xdr:spPr bwMode="auto">
            <a:xfrm>
              <a:off x="16239836" y="6081567"/>
              <a:ext cx="635577" cy="193964"/>
            </a:xfrm>
            <a:custGeom>
              <a:avLst/>
              <a:gdLst>
                <a:gd name="T0" fmla="*/ 0 w 1947"/>
                <a:gd name="T1" fmla="*/ 2147483646 h 600"/>
                <a:gd name="T2" fmla="*/ 0 w 1947"/>
                <a:gd name="T3" fmla="*/ 0 h 600"/>
                <a:gd name="T4" fmla="*/ 2147483646 w 1947"/>
                <a:gd name="T5" fmla="*/ 0 h 600"/>
                <a:gd name="T6" fmla="*/ 2147483646 w 1947"/>
                <a:gd name="T7" fmla="*/ 2147483646 h 60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947" h="600">
                  <a:moveTo>
                    <a:pt x="0" y="600"/>
                  </a:moveTo>
                  <a:lnTo>
                    <a:pt x="0" y="0"/>
                  </a:lnTo>
                  <a:lnTo>
                    <a:pt x="1947" y="0"/>
                  </a:lnTo>
                  <a:lnTo>
                    <a:pt x="1947" y="60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0" name="Freeform 354">
              <a:extLst>
                <a:ext uri="{FF2B5EF4-FFF2-40B4-BE49-F238E27FC236}">
                  <a16:creationId xmlns:a16="http://schemas.microsoft.com/office/drawing/2014/main" id="{D2A2FAC3-2515-5316-41B8-35D117C8361C}"/>
                </a:ext>
              </a:extLst>
            </xdr:cNvPr>
            <xdr:cNvSpPr>
              <a:spLocks/>
            </xdr:cNvSpPr>
          </xdr:nvSpPr>
          <xdr:spPr bwMode="auto">
            <a:xfrm>
              <a:off x="16354713" y="5549322"/>
              <a:ext cx="482600" cy="147782"/>
            </a:xfrm>
            <a:custGeom>
              <a:avLst/>
              <a:gdLst>
                <a:gd name="T0" fmla="*/ 2147483646 w 1721"/>
                <a:gd name="T1" fmla="*/ 2147483646 h 449"/>
                <a:gd name="T2" fmla="*/ 2147483646 w 1721"/>
                <a:gd name="T3" fmla="*/ 2147483646 h 449"/>
                <a:gd name="T4" fmla="*/ 2147483646 w 1721"/>
                <a:gd name="T5" fmla="*/ 2147483646 h 449"/>
                <a:gd name="T6" fmla="*/ 2147483646 w 1721"/>
                <a:gd name="T7" fmla="*/ 0 h 449"/>
                <a:gd name="T8" fmla="*/ 2147483646 w 1721"/>
                <a:gd name="T9" fmla="*/ 2147483646 h 449"/>
                <a:gd name="T10" fmla="*/ 2147483646 w 1721"/>
                <a:gd name="T11" fmla="*/ 2147483646 h 449"/>
                <a:gd name="T12" fmla="*/ 0 w 1721"/>
                <a:gd name="T13" fmla="*/ 2147483646 h 449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21" h="449">
                  <a:moveTo>
                    <a:pt x="1721" y="449"/>
                  </a:moveTo>
                  <a:lnTo>
                    <a:pt x="1488" y="208"/>
                  </a:lnTo>
                  <a:lnTo>
                    <a:pt x="1190" y="53"/>
                  </a:lnTo>
                  <a:lnTo>
                    <a:pt x="860" y="0"/>
                  </a:lnTo>
                  <a:lnTo>
                    <a:pt x="529" y="53"/>
                  </a:lnTo>
                  <a:lnTo>
                    <a:pt x="233" y="208"/>
                  </a:lnTo>
                  <a:lnTo>
                    <a:pt x="0" y="44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2" name="グループ化 471">
            <a:extLst>
              <a:ext uri="{FF2B5EF4-FFF2-40B4-BE49-F238E27FC236}">
                <a16:creationId xmlns:a16="http://schemas.microsoft.com/office/drawing/2014/main" id="{256DD08D-D79F-83EB-67C0-387E78C5804D}"/>
              </a:ext>
            </a:extLst>
          </xdr:cNvPr>
          <xdr:cNvGrpSpPr/>
        </xdr:nvGrpSpPr>
        <xdr:grpSpPr>
          <a:xfrm rot="10800000">
            <a:off x="8581159" y="5245677"/>
            <a:ext cx="1377950" cy="744682"/>
            <a:chOff x="15903286" y="5549322"/>
            <a:chExt cx="1391805" cy="726209"/>
          </a:xfrm>
        </xdr:grpSpPr>
        <xdr:sp macro="" textlink="">
          <xdr:nvSpPr>
            <xdr:cNvPr id="473" name="Freeform 303">
              <a:extLst>
                <a:ext uri="{FF2B5EF4-FFF2-40B4-BE49-F238E27FC236}">
                  <a16:creationId xmlns:a16="http://schemas.microsoft.com/office/drawing/2014/main" id="{89C7D3E5-24BE-5419-E080-09F780E1A21F}"/>
                </a:ext>
              </a:extLst>
            </xdr:cNvPr>
            <xdr:cNvSpPr>
              <a:spLocks/>
            </xdr:cNvSpPr>
          </xdr:nvSpPr>
          <xdr:spPr bwMode="auto">
            <a:xfrm>
              <a:off x="15903286" y="5697104"/>
              <a:ext cx="1391805" cy="578427"/>
            </a:xfrm>
            <a:custGeom>
              <a:avLst/>
              <a:gdLst>
                <a:gd name="T0" fmla="*/ 0 w 4342"/>
                <a:gd name="T1" fmla="*/ 2147483646 h 1799"/>
                <a:gd name="T2" fmla="*/ 0 w 4342"/>
                <a:gd name="T3" fmla="*/ 0 h 1799"/>
                <a:gd name="T4" fmla="*/ 2147483646 w 4342"/>
                <a:gd name="T5" fmla="*/ 0 h 1799"/>
                <a:gd name="T6" fmla="*/ 2147483646 w 4342"/>
                <a:gd name="T7" fmla="*/ 2147483646 h 179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42" h="1799">
                  <a:moveTo>
                    <a:pt x="0" y="1799"/>
                  </a:moveTo>
                  <a:lnTo>
                    <a:pt x="0" y="0"/>
                  </a:lnTo>
                  <a:lnTo>
                    <a:pt x="4342" y="0"/>
                  </a:lnTo>
                  <a:lnTo>
                    <a:pt x="4342" y="179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4" name="Freeform 308">
              <a:extLst>
                <a:ext uri="{FF2B5EF4-FFF2-40B4-BE49-F238E27FC236}">
                  <a16:creationId xmlns:a16="http://schemas.microsoft.com/office/drawing/2014/main" id="{997BA60E-CF02-63FB-CEB6-579E40A7E204}"/>
                </a:ext>
              </a:extLst>
            </xdr:cNvPr>
            <xdr:cNvSpPr>
              <a:spLocks/>
            </xdr:cNvSpPr>
          </xdr:nvSpPr>
          <xdr:spPr bwMode="auto">
            <a:xfrm>
              <a:off x="16239836" y="6081567"/>
              <a:ext cx="635577" cy="193964"/>
            </a:xfrm>
            <a:custGeom>
              <a:avLst/>
              <a:gdLst>
                <a:gd name="T0" fmla="*/ 0 w 1947"/>
                <a:gd name="T1" fmla="*/ 2147483646 h 600"/>
                <a:gd name="T2" fmla="*/ 0 w 1947"/>
                <a:gd name="T3" fmla="*/ 0 h 600"/>
                <a:gd name="T4" fmla="*/ 2147483646 w 1947"/>
                <a:gd name="T5" fmla="*/ 0 h 600"/>
                <a:gd name="T6" fmla="*/ 2147483646 w 1947"/>
                <a:gd name="T7" fmla="*/ 2147483646 h 60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947" h="600">
                  <a:moveTo>
                    <a:pt x="0" y="600"/>
                  </a:moveTo>
                  <a:lnTo>
                    <a:pt x="0" y="0"/>
                  </a:lnTo>
                  <a:lnTo>
                    <a:pt x="1947" y="0"/>
                  </a:lnTo>
                  <a:lnTo>
                    <a:pt x="1947" y="60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5" name="Freeform 354">
              <a:extLst>
                <a:ext uri="{FF2B5EF4-FFF2-40B4-BE49-F238E27FC236}">
                  <a16:creationId xmlns:a16="http://schemas.microsoft.com/office/drawing/2014/main" id="{7FF39D81-15C4-E358-643B-C1925118D13B}"/>
                </a:ext>
              </a:extLst>
            </xdr:cNvPr>
            <xdr:cNvSpPr>
              <a:spLocks/>
            </xdr:cNvSpPr>
          </xdr:nvSpPr>
          <xdr:spPr bwMode="auto">
            <a:xfrm>
              <a:off x="16354713" y="5549322"/>
              <a:ext cx="482600" cy="147782"/>
            </a:xfrm>
            <a:custGeom>
              <a:avLst/>
              <a:gdLst>
                <a:gd name="T0" fmla="*/ 2147483646 w 1721"/>
                <a:gd name="T1" fmla="*/ 2147483646 h 449"/>
                <a:gd name="T2" fmla="*/ 2147483646 w 1721"/>
                <a:gd name="T3" fmla="*/ 2147483646 h 449"/>
                <a:gd name="T4" fmla="*/ 2147483646 w 1721"/>
                <a:gd name="T5" fmla="*/ 2147483646 h 449"/>
                <a:gd name="T6" fmla="*/ 2147483646 w 1721"/>
                <a:gd name="T7" fmla="*/ 0 h 449"/>
                <a:gd name="T8" fmla="*/ 2147483646 w 1721"/>
                <a:gd name="T9" fmla="*/ 2147483646 h 449"/>
                <a:gd name="T10" fmla="*/ 2147483646 w 1721"/>
                <a:gd name="T11" fmla="*/ 2147483646 h 449"/>
                <a:gd name="T12" fmla="*/ 0 w 1721"/>
                <a:gd name="T13" fmla="*/ 2147483646 h 449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21" h="449">
                  <a:moveTo>
                    <a:pt x="1721" y="449"/>
                  </a:moveTo>
                  <a:lnTo>
                    <a:pt x="1488" y="208"/>
                  </a:lnTo>
                  <a:lnTo>
                    <a:pt x="1190" y="53"/>
                  </a:lnTo>
                  <a:lnTo>
                    <a:pt x="860" y="0"/>
                  </a:lnTo>
                  <a:lnTo>
                    <a:pt x="529" y="53"/>
                  </a:lnTo>
                  <a:lnTo>
                    <a:pt x="233" y="208"/>
                  </a:lnTo>
                  <a:lnTo>
                    <a:pt x="0" y="44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571500</xdr:colOff>
      <xdr:row>11</xdr:row>
      <xdr:rowOff>12700</xdr:rowOff>
    </xdr:from>
    <xdr:to>
      <xdr:col>10</xdr:col>
      <xdr:colOff>330200</xdr:colOff>
      <xdr:row>13</xdr:row>
      <xdr:rowOff>38100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9532B769-967D-7906-E3C9-CB851BB67F13}"/>
            </a:ext>
          </a:extLst>
        </xdr:cNvPr>
        <xdr:cNvSpPr txBox="1">
          <a:spLocks noChangeArrowheads="1"/>
        </xdr:cNvSpPr>
      </xdr:nvSpPr>
      <xdr:spPr bwMode="auto">
        <a:xfrm>
          <a:off x="6057900" y="1981200"/>
          <a:ext cx="1130300" cy="381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0</xdr:col>
      <xdr:colOff>355600</xdr:colOff>
      <xdr:row>2</xdr:row>
      <xdr:rowOff>139700</xdr:rowOff>
    </xdr:from>
    <xdr:to>
      <xdr:col>13</xdr:col>
      <xdr:colOff>215900</xdr:colOff>
      <xdr:row>32</xdr:row>
      <xdr:rowOff>76200</xdr:rowOff>
    </xdr:to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CFC3A8D2-71C5-15A7-5BBA-8D80ECE342F2}"/>
            </a:ext>
          </a:extLst>
        </xdr:cNvPr>
        <xdr:cNvSpPr/>
      </xdr:nvSpPr>
      <xdr:spPr>
        <a:xfrm>
          <a:off x="355600" y="508000"/>
          <a:ext cx="8775700" cy="527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666172</xdr:colOff>
      <xdr:row>16</xdr:row>
      <xdr:rowOff>127826</xdr:rowOff>
    </xdr:from>
    <xdr:to>
      <xdr:col>6</xdr:col>
      <xdr:colOff>305463</xdr:colOff>
      <xdr:row>16</xdr:row>
      <xdr:rowOff>127826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A81D121-9872-2FBD-BBF4-478D57917301}"/>
            </a:ext>
          </a:extLst>
        </xdr:cNvPr>
        <xdr:cNvCxnSpPr>
          <a:stCxn id="458" idx="1"/>
          <a:endCxn id="458" idx="3"/>
        </xdr:cNvCxnSpPr>
      </xdr:nvCxnSpPr>
      <xdr:spPr>
        <a:xfrm>
          <a:off x="1351972" y="2985326"/>
          <a:ext cx="30682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234372</xdr:colOff>
      <xdr:row>16</xdr:row>
      <xdr:rowOff>127826</xdr:rowOff>
    </xdr:from>
    <xdr:to>
      <xdr:col>11</xdr:col>
      <xdr:colOff>559463</xdr:colOff>
      <xdr:row>16</xdr:row>
      <xdr:rowOff>127826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755CA0-35D0-093B-E3D9-DAF0838F4017}"/>
            </a:ext>
          </a:extLst>
        </xdr:cNvPr>
        <xdr:cNvCxnSpPr/>
      </xdr:nvCxnSpPr>
      <xdr:spPr>
        <a:xfrm>
          <a:off x="5034972" y="2985326"/>
          <a:ext cx="30682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368300</xdr:colOff>
      <xdr:row>3</xdr:row>
      <xdr:rowOff>0</xdr:rowOff>
    </xdr:from>
    <xdr:to>
      <xdr:col>1</xdr:col>
      <xdr:colOff>635000</xdr:colOff>
      <xdr:row>9</xdr:row>
      <xdr:rowOff>152400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1CDB8F9-BB44-2E1B-1F88-573D4E2C9B96}"/>
            </a:ext>
          </a:extLst>
        </xdr:cNvPr>
        <xdr:cNvSpPr/>
      </xdr:nvSpPr>
      <xdr:spPr>
        <a:xfrm>
          <a:off x="368300" y="5461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622300</xdr:colOff>
      <xdr:row>3</xdr:row>
      <xdr:rowOff>25400</xdr:rowOff>
    </xdr:from>
    <xdr:to>
      <xdr:col>13</xdr:col>
      <xdr:colOff>203200</xdr:colOff>
      <xdr:row>10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9CDD1C9C-587B-61F3-06C3-235CB1479AFA}"/>
            </a:ext>
          </a:extLst>
        </xdr:cNvPr>
        <xdr:cNvSpPr/>
      </xdr:nvSpPr>
      <xdr:spPr>
        <a:xfrm>
          <a:off x="8166100" y="5715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609600</xdr:colOff>
      <xdr:row>25</xdr:row>
      <xdr:rowOff>63500</xdr:rowOff>
    </xdr:from>
    <xdr:to>
      <xdr:col>13</xdr:col>
      <xdr:colOff>190500</xdr:colOff>
      <xdr:row>32</xdr:row>
      <xdr:rowOff>38100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4517B5-D5B4-365F-F41A-8626F86FD02D}"/>
            </a:ext>
          </a:extLst>
        </xdr:cNvPr>
        <xdr:cNvSpPr/>
      </xdr:nvSpPr>
      <xdr:spPr>
        <a:xfrm>
          <a:off x="8153400" y="45212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25</xdr:row>
      <xdr:rowOff>88900</xdr:rowOff>
    </xdr:from>
    <xdr:to>
      <xdr:col>1</xdr:col>
      <xdr:colOff>647700</xdr:colOff>
      <xdr:row>32</xdr:row>
      <xdr:rowOff>63500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E529B60E-DD44-3149-2D7D-E8E021ABB5F1}"/>
            </a:ext>
          </a:extLst>
        </xdr:cNvPr>
        <xdr:cNvSpPr/>
      </xdr:nvSpPr>
      <xdr:spPr>
        <a:xfrm>
          <a:off x="381000" y="45466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596900</xdr:colOff>
      <xdr:row>10</xdr:row>
      <xdr:rowOff>127000</xdr:rowOff>
    </xdr:from>
    <xdr:to>
      <xdr:col>13</xdr:col>
      <xdr:colOff>177800</xdr:colOff>
      <xdr:row>23</xdr:row>
      <xdr:rowOff>114300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7F9D8F3-9319-B00E-ADFD-9B06C09656A4}"/>
            </a:ext>
          </a:extLst>
        </xdr:cNvPr>
        <xdr:cNvSpPr/>
      </xdr:nvSpPr>
      <xdr:spPr>
        <a:xfrm>
          <a:off x="8140700" y="1917700"/>
          <a:ext cx="952500" cy="22987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援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エ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リ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11</xdr:row>
      <xdr:rowOff>12700</xdr:rowOff>
    </xdr:from>
    <xdr:to>
      <xdr:col>1</xdr:col>
      <xdr:colOff>647700</xdr:colOff>
      <xdr:row>24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36F6EC28-F6A6-7DAA-0184-72953588787F}"/>
            </a:ext>
          </a:extLst>
        </xdr:cNvPr>
        <xdr:cNvSpPr/>
      </xdr:nvSpPr>
      <xdr:spPr>
        <a:xfrm>
          <a:off x="381000" y="1981200"/>
          <a:ext cx="952500" cy="22987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援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エ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リ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11</xdr:row>
      <xdr:rowOff>88900</xdr:rowOff>
    </xdr:from>
    <xdr:to>
      <xdr:col>7</xdr:col>
      <xdr:colOff>228600</xdr:colOff>
      <xdr:row>21</xdr:row>
      <xdr:rowOff>152400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36110B3-FCE9-D68F-0753-3F852B0F0246}"/>
            </a:ext>
          </a:extLst>
        </xdr:cNvPr>
        <xdr:cNvSpPr/>
      </xdr:nvSpPr>
      <xdr:spPr>
        <a:xfrm>
          <a:off x="4419600" y="2590800"/>
          <a:ext cx="609600" cy="18415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ベ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ン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チ</a:t>
          </a:r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10</xdr:row>
      <xdr:rowOff>6350</xdr:rowOff>
    </xdr:from>
    <xdr:to>
      <xdr:col>2</xdr:col>
      <xdr:colOff>374650</xdr:colOff>
      <xdr:row>10</xdr:row>
      <xdr:rowOff>6350</xdr:rowOff>
    </xdr:to>
    <xdr:sp macro="" textlink="">
      <xdr:nvSpPr>
        <xdr:cNvPr id="2" name="Line 339">
          <a:extLst>
            <a:ext uri="{FF2B5EF4-FFF2-40B4-BE49-F238E27FC236}">
              <a16:creationId xmlns:a16="http://schemas.microsoft.com/office/drawing/2014/main" id="{391764AD-598C-4B19-9BCD-945857F359A1}"/>
            </a:ext>
          </a:extLst>
        </xdr:cNvPr>
        <xdr:cNvSpPr>
          <a:spLocks noChangeShapeType="1"/>
        </xdr:cNvSpPr>
      </xdr:nvSpPr>
      <xdr:spPr bwMode="auto">
        <a:xfrm>
          <a:off x="1746250" y="22733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10</xdr:row>
      <xdr:rowOff>146050</xdr:rowOff>
    </xdr:from>
    <xdr:to>
      <xdr:col>2</xdr:col>
      <xdr:colOff>374650</xdr:colOff>
      <xdr:row>10</xdr:row>
      <xdr:rowOff>146050</xdr:rowOff>
    </xdr:to>
    <xdr:sp macro="" textlink="">
      <xdr:nvSpPr>
        <xdr:cNvPr id="3" name="Line 340">
          <a:extLst>
            <a:ext uri="{FF2B5EF4-FFF2-40B4-BE49-F238E27FC236}">
              <a16:creationId xmlns:a16="http://schemas.microsoft.com/office/drawing/2014/main" id="{B9FEEC81-066C-4E8A-B755-24CF663A9178}"/>
            </a:ext>
          </a:extLst>
        </xdr:cNvPr>
        <xdr:cNvSpPr>
          <a:spLocks noChangeShapeType="1"/>
        </xdr:cNvSpPr>
      </xdr:nvSpPr>
      <xdr:spPr bwMode="auto">
        <a:xfrm>
          <a:off x="1746250" y="24130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12700</xdr:colOff>
      <xdr:row>1</xdr:row>
      <xdr:rowOff>177800</xdr:rowOff>
    </xdr:from>
    <xdr:to>
      <xdr:col>8</xdr:col>
      <xdr:colOff>598803</xdr:colOff>
      <xdr:row>24</xdr:row>
      <xdr:rowOff>152400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DAD7BE66-889F-6A3F-A9CD-EF39CD279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56" r="17994" b="28676"/>
        <a:stretch/>
      </xdr:blipFill>
      <xdr:spPr>
        <a:xfrm>
          <a:off x="12700" y="711200"/>
          <a:ext cx="6072503" cy="425450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3</xdr:row>
      <xdr:rowOff>50800</xdr:rowOff>
    </xdr:from>
    <xdr:to>
      <xdr:col>4</xdr:col>
      <xdr:colOff>660400</xdr:colOff>
      <xdr:row>6</xdr:row>
      <xdr:rowOff>50800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FE6E68D4-5DB7-23BD-DD63-A91CD54F105A}"/>
            </a:ext>
          </a:extLst>
        </xdr:cNvPr>
        <xdr:cNvSpPr/>
      </xdr:nvSpPr>
      <xdr:spPr>
        <a:xfrm rot="2238385">
          <a:off x="1790700" y="1130300"/>
          <a:ext cx="1612900" cy="5334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520700</xdr:colOff>
      <xdr:row>12</xdr:row>
      <xdr:rowOff>50800</xdr:rowOff>
    </xdr:from>
    <xdr:to>
      <xdr:col>3</xdr:col>
      <xdr:colOff>76200</xdr:colOff>
      <xdr:row>15</xdr:row>
      <xdr:rowOff>50800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EC6BFB7A-F8F8-4D98-C224-9CCCA3424E16}"/>
            </a:ext>
          </a:extLst>
        </xdr:cNvPr>
        <xdr:cNvSpPr/>
      </xdr:nvSpPr>
      <xdr:spPr>
        <a:xfrm rot="2238385">
          <a:off x="520700" y="2730500"/>
          <a:ext cx="1612900" cy="5334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213750</xdr:colOff>
      <xdr:row>4</xdr:row>
      <xdr:rowOff>2977</xdr:rowOff>
    </xdr:from>
    <xdr:to>
      <xdr:col>8</xdr:col>
      <xdr:colOff>455050</xdr:colOff>
      <xdr:row>9</xdr:row>
      <xdr:rowOff>40608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6709CC4B-F77E-CD5F-6865-7D5D741D46C1}"/>
            </a:ext>
          </a:extLst>
        </xdr:cNvPr>
        <xdr:cNvSpPr/>
      </xdr:nvSpPr>
      <xdr:spPr>
        <a:xfrm rot="19513302">
          <a:off x="4328550" y="1260277"/>
          <a:ext cx="1612900" cy="926631"/>
        </a:xfrm>
        <a:prstGeom prst="roundRect">
          <a:avLst/>
        </a:prstGeom>
        <a:solidFill>
          <a:schemeClr val="accent1">
            <a:lumMod val="20000"/>
            <a:lumOff val="80000"/>
            <a:alpha val="4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203201</xdr:colOff>
      <xdr:row>27</xdr:row>
      <xdr:rowOff>0</xdr:rowOff>
    </xdr:from>
    <xdr:to>
      <xdr:col>2</xdr:col>
      <xdr:colOff>271601</xdr:colOff>
      <xdr:row>30</xdr:row>
      <xdr:rowOff>6600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215D31FA-E0C7-657C-7BDC-B34E5033DCDD}"/>
            </a:ext>
          </a:extLst>
        </xdr:cNvPr>
        <xdr:cNvSpPr/>
      </xdr:nvSpPr>
      <xdr:spPr>
        <a:xfrm>
          <a:off x="203201" y="5346700"/>
          <a:ext cx="1440000" cy="5400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203200</xdr:colOff>
      <xdr:row>31</xdr:row>
      <xdr:rowOff>25399</xdr:rowOff>
    </xdr:from>
    <xdr:to>
      <xdr:col>2</xdr:col>
      <xdr:colOff>271600</xdr:colOff>
      <xdr:row>34</xdr:row>
      <xdr:rowOff>31999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3D0D369D-9EF7-6094-356F-47D347DADE9F}"/>
            </a:ext>
          </a:extLst>
        </xdr:cNvPr>
        <xdr:cNvSpPr/>
      </xdr:nvSpPr>
      <xdr:spPr>
        <a:xfrm>
          <a:off x="203200" y="6083299"/>
          <a:ext cx="1440000" cy="5400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152399</xdr:rowOff>
    </xdr:from>
    <xdr:to>
      <xdr:col>1</xdr:col>
      <xdr:colOff>704851</xdr:colOff>
      <xdr:row>5</xdr:row>
      <xdr:rowOff>120650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E26C417-6FA9-477C-A72C-96E63F19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96875" y="390524"/>
          <a:ext cx="1060451" cy="1054101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1</xdr:row>
      <xdr:rowOff>152399</xdr:rowOff>
    </xdr:from>
    <xdr:to>
      <xdr:col>12</xdr:col>
      <xdr:colOff>127001</xdr:colOff>
      <xdr:row>5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FDC89CB-5B97-44EA-847E-4FE4B270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7429500" y="390524"/>
          <a:ext cx="1060451" cy="1054101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</xdr:row>
      <xdr:rowOff>6686</xdr:rowOff>
    </xdr:from>
    <xdr:to>
      <xdr:col>12</xdr:col>
      <xdr:colOff>695325</xdr:colOff>
      <xdr:row>25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D0017D-637D-4153-ACEC-1B147589FA25}"/>
            </a:ext>
          </a:extLst>
        </xdr:cNvPr>
        <xdr:cNvSpPr txBox="1"/>
      </xdr:nvSpPr>
      <xdr:spPr>
        <a:xfrm>
          <a:off x="63500" y="3226136"/>
          <a:ext cx="9661525" cy="3412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view="pageBreakPreview" topLeftCell="A10" zoomScale="90" zoomScaleNormal="100" zoomScaleSheetLayoutView="90" workbookViewId="0">
      <selection activeCell="A12" sqref="A12"/>
    </sheetView>
  </sheetViews>
  <sheetFormatPr defaultColWidth="9" defaultRowHeight="15.75" customHeight="1" x14ac:dyDescent="0.15"/>
  <cols>
    <col min="1" max="1" width="3.875" style="6" customWidth="1"/>
    <col min="2" max="2" width="9.375" style="6" customWidth="1"/>
    <col min="3" max="3" width="10.25" style="6" customWidth="1"/>
    <col min="4" max="4" width="4.125" style="6" customWidth="1"/>
    <col min="5" max="5" width="9" style="6"/>
    <col min="6" max="6" width="8.625" style="6" customWidth="1"/>
    <col min="7" max="7" width="9" style="6"/>
    <col min="8" max="8" width="4" style="6" customWidth="1"/>
    <col min="9" max="9" width="4.625" style="6" hidden="1" customWidth="1"/>
    <col min="10" max="10" width="7.625" style="6" hidden="1" customWidth="1"/>
    <col min="11" max="11" width="4.125" style="6" customWidth="1"/>
    <col min="12" max="12" width="9" style="6"/>
    <col min="13" max="13" width="8.625" style="6" customWidth="1"/>
    <col min="14" max="14" width="9" style="6"/>
    <col min="15" max="15" width="4" style="6" customWidth="1"/>
    <col min="16" max="16" width="4.625" style="6" hidden="1" customWidth="1"/>
    <col min="17" max="17" width="7.625" style="6" hidden="1" customWidth="1"/>
    <col min="18" max="16384" width="9" style="6"/>
  </cols>
  <sheetData>
    <row r="1" spans="1:17" ht="57" customHeight="1" x14ac:dyDescent="0.15">
      <c r="A1" s="101" t="s">
        <v>175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21" customHeight="1" x14ac:dyDescent="0.15">
      <c r="B2" s="81" t="s">
        <v>0</v>
      </c>
      <c r="C2" s="81" t="s">
        <v>92</v>
      </c>
    </row>
    <row r="3" spans="1:17" ht="21.75" customHeight="1" x14ac:dyDescent="0.15">
      <c r="A3" s="81"/>
      <c r="D3" s="81"/>
      <c r="E3" s="81"/>
    </row>
    <row r="4" spans="1:17" ht="21.75" customHeight="1" x14ac:dyDescent="0.15">
      <c r="A4" s="81"/>
      <c r="B4" s="81" t="s">
        <v>171</v>
      </c>
      <c r="C4" s="81" t="s">
        <v>172</v>
      </c>
    </row>
    <row r="5" spans="1:17" ht="21.75" customHeight="1" x14ac:dyDescent="0.15">
      <c r="A5" s="81"/>
      <c r="B5" s="81"/>
      <c r="C5" s="81"/>
      <c r="D5" s="81"/>
      <c r="E5" s="81"/>
    </row>
    <row r="6" spans="1:17" ht="21.75" customHeight="1" x14ac:dyDescent="0.15">
      <c r="A6" s="81"/>
      <c r="B6" s="81" t="s">
        <v>163</v>
      </c>
      <c r="C6" s="81"/>
      <c r="D6" s="81"/>
      <c r="E6" s="81"/>
    </row>
    <row r="7" spans="1:17" ht="21.75" customHeight="1" x14ac:dyDescent="0.15">
      <c r="A7" s="81"/>
      <c r="B7" s="81">
        <v>1</v>
      </c>
      <c r="C7" s="81" t="s">
        <v>99</v>
      </c>
      <c r="G7" s="81">
        <v>5</v>
      </c>
      <c r="H7" s="6" t="s">
        <v>102</v>
      </c>
    </row>
    <row r="8" spans="1:17" ht="21.75" customHeight="1" x14ac:dyDescent="0.15">
      <c r="A8" s="81"/>
      <c r="B8" s="81">
        <v>2</v>
      </c>
      <c r="C8" s="81" t="s">
        <v>77</v>
      </c>
      <c r="D8" s="81"/>
      <c r="G8" s="81">
        <v>6</v>
      </c>
      <c r="H8" s="6" t="s">
        <v>103</v>
      </c>
    </row>
    <row r="9" spans="1:17" ht="21.75" customHeight="1" x14ac:dyDescent="0.15">
      <c r="A9" s="81"/>
      <c r="B9" s="81">
        <v>3</v>
      </c>
      <c r="C9" s="81" t="s">
        <v>100</v>
      </c>
      <c r="G9" s="81">
        <v>7</v>
      </c>
      <c r="H9" s="6" t="s">
        <v>104</v>
      </c>
    </row>
    <row r="10" spans="1:17" ht="21.75" customHeight="1" x14ac:dyDescent="0.15">
      <c r="A10" s="81"/>
      <c r="B10" s="81">
        <v>4</v>
      </c>
      <c r="C10" s="81" t="s">
        <v>101</v>
      </c>
      <c r="G10" s="81">
        <v>8</v>
      </c>
      <c r="H10" s="6" t="s">
        <v>105</v>
      </c>
    </row>
    <row r="11" spans="1:17" ht="21.75" customHeight="1" x14ac:dyDescent="0.15">
      <c r="A11" s="81"/>
      <c r="B11" s="81"/>
    </row>
    <row r="12" spans="1:17" ht="21.75" customHeight="1" x14ac:dyDescent="0.15">
      <c r="A12" s="81"/>
      <c r="B12" s="81" t="s">
        <v>164</v>
      </c>
      <c r="C12" s="81" t="s">
        <v>173</v>
      </c>
      <c r="D12" s="81"/>
      <c r="E12" s="81"/>
    </row>
    <row r="13" spans="1:17" ht="21.75" customHeight="1" x14ac:dyDescent="0.15">
      <c r="A13" s="92"/>
      <c r="B13" s="92"/>
      <c r="C13" s="13" t="s">
        <v>66</v>
      </c>
      <c r="D13" s="103" t="s">
        <v>71</v>
      </c>
      <c r="E13" s="97"/>
      <c r="F13" s="97"/>
      <c r="G13" s="97"/>
      <c r="H13" s="97"/>
      <c r="I13" s="97"/>
      <c r="J13" s="97"/>
      <c r="K13" s="114" t="s">
        <v>72</v>
      </c>
      <c r="L13" s="97"/>
      <c r="M13" s="97"/>
      <c r="N13" s="97"/>
      <c r="O13" s="97"/>
      <c r="P13" s="97"/>
      <c r="Q13" s="98"/>
    </row>
    <row r="14" spans="1:17" ht="21.75" customHeight="1" x14ac:dyDescent="0.15">
      <c r="A14" s="2"/>
      <c r="B14" s="57" t="s">
        <v>106</v>
      </c>
      <c r="C14" s="90" t="s">
        <v>1</v>
      </c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</row>
    <row r="15" spans="1:17" ht="21.75" customHeight="1" x14ac:dyDescent="0.15">
      <c r="A15" s="2"/>
      <c r="B15" s="57" t="s">
        <v>74</v>
      </c>
      <c r="C15" s="86" t="s">
        <v>2</v>
      </c>
      <c r="D15" s="11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</row>
    <row r="16" spans="1:17" ht="21.75" customHeight="1" x14ac:dyDescent="0.15">
      <c r="A16" s="2"/>
      <c r="B16" s="57" t="s">
        <v>75</v>
      </c>
      <c r="C16" s="85" t="s">
        <v>3</v>
      </c>
      <c r="D16" s="104" t="s">
        <v>4</v>
      </c>
      <c r="E16" s="105"/>
      <c r="F16" s="105"/>
      <c r="G16" s="105"/>
      <c r="H16" s="106"/>
      <c r="I16" s="12" t="s">
        <v>64</v>
      </c>
      <c r="J16" s="88" t="s">
        <v>155</v>
      </c>
      <c r="K16" s="105" t="s">
        <v>5</v>
      </c>
      <c r="L16" s="105"/>
      <c r="M16" s="105"/>
      <c r="N16" s="105"/>
      <c r="O16" s="106"/>
      <c r="P16" s="12" t="s">
        <v>108</v>
      </c>
      <c r="Q16" s="3" t="s">
        <v>155</v>
      </c>
    </row>
    <row r="17" spans="1:17" ht="21.75" customHeight="1" x14ac:dyDescent="0.15">
      <c r="A17" s="2" t="s">
        <v>6</v>
      </c>
      <c r="B17" s="57" t="s">
        <v>76</v>
      </c>
      <c r="C17" s="67" t="s">
        <v>7</v>
      </c>
      <c r="D17" s="103" t="str">
        <f>組合せ!E10</f>
        <v>中津FC POMATO</v>
      </c>
      <c r="E17" s="98"/>
      <c r="F17" s="2" t="s">
        <v>179</v>
      </c>
      <c r="G17" s="103" t="str">
        <f>組合せ!L10</f>
        <v>Team南大分 Fantasista</v>
      </c>
      <c r="H17" s="98"/>
      <c r="I17" s="87" t="s">
        <v>143</v>
      </c>
      <c r="J17" s="89" t="s">
        <v>152</v>
      </c>
      <c r="K17" s="97" t="str">
        <f>組合せ!E20</f>
        <v>日出SSS</v>
      </c>
      <c r="L17" s="98"/>
      <c r="M17" s="2" t="s">
        <v>183</v>
      </c>
      <c r="N17" s="103" t="str">
        <f>組合せ!L20</f>
        <v>FC.RosaClaroU-12 B</v>
      </c>
      <c r="O17" s="98"/>
      <c r="P17" s="87" t="s">
        <v>144</v>
      </c>
      <c r="Q17" s="2" t="s">
        <v>156</v>
      </c>
    </row>
    <row r="18" spans="1:17" ht="21.75" customHeight="1" x14ac:dyDescent="0.15">
      <c r="A18" s="2" t="s">
        <v>8</v>
      </c>
      <c r="B18" s="57" t="s">
        <v>165</v>
      </c>
      <c r="C18" s="67" t="s">
        <v>9</v>
      </c>
      <c r="D18" s="103" t="str">
        <f>組合せ!U10</f>
        <v>別府ガールズサッカークラブ</v>
      </c>
      <c r="E18" s="98"/>
      <c r="F18" s="91" t="s">
        <v>180</v>
      </c>
      <c r="G18" s="103" t="str">
        <f>組合せ!AB10</f>
        <v>カティオーラ PRAMO</v>
      </c>
      <c r="H18" s="98"/>
      <c r="I18" s="87" t="s">
        <v>146</v>
      </c>
      <c r="J18" s="89" t="s">
        <v>153</v>
      </c>
      <c r="K18" s="97" t="str">
        <f>組合せ!U20</f>
        <v>Team南大分 Dream</v>
      </c>
      <c r="L18" s="98"/>
      <c r="M18" s="2" t="s">
        <v>184</v>
      </c>
      <c r="N18" s="103" t="str">
        <f>組合せ!AB20</f>
        <v>FC.RosaClaroU-12 A</v>
      </c>
      <c r="O18" s="98"/>
      <c r="P18" s="87" t="s">
        <v>151</v>
      </c>
      <c r="Q18" s="2" t="s">
        <v>157</v>
      </c>
    </row>
    <row r="19" spans="1:17" ht="21.75" customHeight="1" x14ac:dyDescent="0.15">
      <c r="A19" s="2" t="s">
        <v>10</v>
      </c>
      <c r="B19" s="57" t="s">
        <v>166</v>
      </c>
      <c r="C19" s="67" t="s">
        <v>9</v>
      </c>
      <c r="D19" s="103" t="str">
        <f>D17</f>
        <v>中津FC POMATO</v>
      </c>
      <c r="E19" s="98"/>
      <c r="F19" s="2" t="s">
        <v>181</v>
      </c>
      <c r="G19" s="103" t="str">
        <f>K17</f>
        <v>日出SSS</v>
      </c>
      <c r="H19" s="98"/>
      <c r="I19" s="87" t="s">
        <v>148</v>
      </c>
      <c r="J19" s="89" t="s">
        <v>154</v>
      </c>
      <c r="K19" s="97" t="str">
        <f>G17</f>
        <v>Team南大分 Fantasista</v>
      </c>
      <c r="L19" s="98"/>
      <c r="M19" s="2" t="s">
        <v>185</v>
      </c>
      <c r="N19" s="103" t="str">
        <f>N17</f>
        <v>FC.RosaClaroU-12 B</v>
      </c>
      <c r="O19" s="98"/>
      <c r="P19" s="87" t="s">
        <v>149</v>
      </c>
      <c r="Q19" s="2" t="s">
        <v>158</v>
      </c>
    </row>
    <row r="20" spans="1:17" ht="21.75" customHeight="1" x14ac:dyDescent="0.15">
      <c r="A20" s="2" t="s">
        <v>11</v>
      </c>
      <c r="B20" s="57" t="s">
        <v>107</v>
      </c>
      <c r="C20" s="67" t="s">
        <v>122</v>
      </c>
      <c r="D20" s="103" t="str">
        <f>D18</f>
        <v>別府ガールズサッカークラブ</v>
      </c>
      <c r="E20" s="98"/>
      <c r="F20" s="2" t="s">
        <v>182</v>
      </c>
      <c r="G20" s="103" t="str">
        <f>K18</f>
        <v>Team南大分 Dream</v>
      </c>
      <c r="H20" s="98"/>
      <c r="I20" s="87" t="s">
        <v>147</v>
      </c>
      <c r="J20" s="89" t="s">
        <v>152</v>
      </c>
      <c r="K20" s="97" t="str">
        <f>G18</f>
        <v>カティオーラ PRAMO</v>
      </c>
      <c r="L20" s="98"/>
      <c r="M20" s="2" t="s">
        <v>179</v>
      </c>
      <c r="N20" s="103" t="str">
        <f>N18</f>
        <v>FC.RosaClaroU-12 A</v>
      </c>
      <c r="O20" s="98"/>
      <c r="P20" s="87" t="s">
        <v>150</v>
      </c>
      <c r="Q20" s="2" t="s">
        <v>156</v>
      </c>
    </row>
    <row r="21" spans="1:17" ht="21.75" customHeight="1" x14ac:dyDescent="0.15">
      <c r="A21" s="2"/>
      <c r="B21" s="57"/>
      <c r="C21" s="103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7" ht="21.75" customHeight="1" x14ac:dyDescent="0.15">
      <c r="A22" s="122" t="s">
        <v>123</v>
      </c>
      <c r="B22" s="123" t="s">
        <v>167</v>
      </c>
      <c r="C22" s="115" t="s">
        <v>127</v>
      </c>
      <c r="D22" s="115" t="s">
        <v>131</v>
      </c>
      <c r="E22" s="116"/>
      <c r="F22" s="118" t="s">
        <v>177</v>
      </c>
      <c r="G22" s="115" t="s">
        <v>132</v>
      </c>
      <c r="H22" s="116"/>
      <c r="I22" s="130" t="s">
        <v>162</v>
      </c>
      <c r="J22" s="132" t="s">
        <v>153</v>
      </c>
      <c r="K22" s="117" t="s">
        <v>133</v>
      </c>
      <c r="L22" s="116"/>
      <c r="M22" s="118" t="s">
        <v>178</v>
      </c>
      <c r="N22" s="115" t="s">
        <v>134</v>
      </c>
      <c r="O22" s="117"/>
      <c r="P22" s="130" t="s">
        <v>147</v>
      </c>
      <c r="Q22" s="122" t="s">
        <v>157</v>
      </c>
    </row>
    <row r="23" spans="1:17" ht="21.75" customHeight="1" x14ac:dyDescent="0.15">
      <c r="A23" s="119"/>
      <c r="B23" s="124"/>
      <c r="C23" s="120"/>
      <c r="D23" s="120" t="str">
        <f>C7</f>
        <v>日出SSS</v>
      </c>
      <c r="E23" s="121"/>
      <c r="F23" s="119"/>
      <c r="G23" s="120" t="str">
        <f>H8</f>
        <v>カティオーラ PRAMO</v>
      </c>
      <c r="H23" s="121"/>
      <c r="I23" s="131"/>
      <c r="J23" s="133"/>
      <c r="K23" s="129" t="str">
        <f>H10</f>
        <v>FC.RosaClaroU-12 B</v>
      </c>
      <c r="L23" s="121"/>
      <c r="M23" s="119"/>
      <c r="N23" s="120" t="str">
        <f>H7</f>
        <v>Team南大分 Dream</v>
      </c>
      <c r="O23" s="129"/>
      <c r="P23" s="131"/>
      <c r="Q23" s="119"/>
    </row>
    <row r="24" spans="1:17" ht="21.75" customHeight="1" x14ac:dyDescent="0.15">
      <c r="A24" s="122" t="s">
        <v>124</v>
      </c>
      <c r="B24" s="123" t="s">
        <v>168</v>
      </c>
      <c r="C24" s="125" t="s">
        <v>128</v>
      </c>
      <c r="D24" s="115" t="s">
        <v>135</v>
      </c>
      <c r="E24" s="116"/>
      <c r="F24" s="118" t="s">
        <v>186</v>
      </c>
      <c r="G24" s="115" t="s">
        <v>136</v>
      </c>
      <c r="H24" s="116"/>
      <c r="I24" s="130" t="s">
        <v>144</v>
      </c>
      <c r="J24" s="132" t="s">
        <v>154</v>
      </c>
      <c r="K24" s="117" t="s">
        <v>137</v>
      </c>
      <c r="L24" s="116"/>
      <c r="M24" s="118" t="s">
        <v>186</v>
      </c>
      <c r="N24" s="115" t="s">
        <v>138</v>
      </c>
      <c r="O24" s="117"/>
      <c r="P24" s="130" t="s">
        <v>151</v>
      </c>
      <c r="Q24" s="122" t="s">
        <v>158</v>
      </c>
    </row>
    <row r="25" spans="1:17" ht="21.75" customHeight="1" x14ac:dyDescent="0.15">
      <c r="A25" s="119"/>
      <c r="B25" s="124"/>
      <c r="C25" s="126"/>
      <c r="D25" s="120" t="str">
        <f>C9</f>
        <v>中津FC ＰＯＭＡＴＯ</v>
      </c>
      <c r="E25" s="121"/>
      <c r="F25" s="119"/>
      <c r="G25" s="120" t="str">
        <f>H9</f>
        <v>FC.RosaClaroU-12 A</v>
      </c>
      <c r="H25" s="121"/>
      <c r="I25" s="131"/>
      <c r="J25" s="133"/>
      <c r="K25" s="129" t="str">
        <f>C10</f>
        <v>Team南大分 Fantasista</v>
      </c>
      <c r="L25" s="121"/>
      <c r="M25" s="119"/>
      <c r="N25" s="120" t="str">
        <f>C8</f>
        <v>別府ガールズサッカークラブ</v>
      </c>
      <c r="O25" s="129"/>
      <c r="P25" s="131"/>
      <c r="Q25" s="119"/>
    </row>
    <row r="26" spans="1:17" ht="21.75" customHeight="1" x14ac:dyDescent="0.15">
      <c r="A26" s="122" t="s">
        <v>125</v>
      </c>
      <c r="B26" s="123" t="s">
        <v>169</v>
      </c>
      <c r="C26" s="125" t="s">
        <v>127</v>
      </c>
      <c r="D26" s="107" t="s">
        <v>132</v>
      </c>
      <c r="E26" s="100"/>
      <c r="F26" s="118" t="s">
        <v>187</v>
      </c>
      <c r="G26" s="107" t="s">
        <v>133</v>
      </c>
      <c r="H26" s="100"/>
      <c r="I26" s="130" t="s">
        <v>150</v>
      </c>
      <c r="J26" s="132" t="s">
        <v>152</v>
      </c>
      <c r="K26" s="99" t="s">
        <v>131</v>
      </c>
      <c r="L26" s="100"/>
      <c r="M26" s="118" t="s">
        <v>188</v>
      </c>
      <c r="N26" s="107" t="s">
        <v>134</v>
      </c>
      <c r="O26" s="99"/>
      <c r="P26" s="130" t="s">
        <v>147</v>
      </c>
      <c r="Q26" s="122" t="s">
        <v>156</v>
      </c>
    </row>
    <row r="27" spans="1:17" ht="21.75" customHeight="1" x14ac:dyDescent="0.15">
      <c r="A27" s="119"/>
      <c r="B27" s="124"/>
      <c r="C27" s="126"/>
      <c r="D27" s="120" t="str">
        <f>H8</f>
        <v>カティオーラ PRAMO</v>
      </c>
      <c r="E27" s="121"/>
      <c r="F27" s="119"/>
      <c r="G27" s="120" t="str">
        <f>H10</f>
        <v>FC.RosaClaroU-12 B</v>
      </c>
      <c r="H27" s="121"/>
      <c r="I27" s="131"/>
      <c r="J27" s="133"/>
      <c r="K27" s="129" t="str">
        <f>C7</f>
        <v>日出SSS</v>
      </c>
      <c r="L27" s="121"/>
      <c r="M27" s="119"/>
      <c r="N27" s="120" t="str">
        <f>H7</f>
        <v>Team南大分 Dream</v>
      </c>
      <c r="O27" s="129"/>
      <c r="P27" s="131"/>
      <c r="Q27" s="119"/>
    </row>
    <row r="28" spans="1:17" ht="21.75" customHeight="1" x14ac:dyDescent="0.15">
      <c r="A28" s="122" t="s">
        <v>126</v>
      </c>
      <c r="B28" s="123" t="s">
        <v>170</v>
      </c>
      <c r="C28" s="125" t="s">
        <v>42</v>
      </c>
      <c r="D28" s="115" t="s">
        <v>139</v>
      </c>
      <c r="E28" s="116"/>
      <c r="F28" s="127" t="s">
        <v>189</v>
      </c>
      <c r="G28" s="115" t="s">
        <v>140</v>
      </c>
      <c r="H28" s="116"/>
      <c r="I28" s="130" t="s">
        <v>149</v>
      </c>
      <c r="J28" s="132" t="s">
        <v>153</v>
      </c>
      <c r="K28" s="117" t="s">
        <v>141</v>
      </c>
      <c r="L28" s="116"/>
      <c r="M28" s="118" t="s">
        <v>178</v>
      </c>
      <c r="N28" s="115" t="s">
        <v>142</v>
      </c>
      <c r="O28" s="116"/>
      <c r="P28" s="130" t="s">
        <v>145</v>
      </c>
      <c r="Q28" s="122" t="s">
        <v>157</v>
      </c>
    </row>
    <row r="29" spans="1:17" ht="21.75" customHeight="1" x14ac:dyDescent="0.15">
      <c r="A29" s="119"/>
      <c r="B29" s="124"/>
      <c r="C29" s="126"/>
      <c r="D29" s="120" t="str">
        <f>H9</f>
        <v>FC.RosaClaroU-12 A</v>
      </c>
      <c r="E29" s="121"/>
      <c r="F29" s="128"/>
      <c r="G29" s="120" t="str">
        <f>C8</f>
        <v>別府ガールズサッカークラブ</v>
      </c>
      <c r="H29" s="121"/>
      <c r="I29" s="131"/>
      <c r="J29" s="133"/>
      <c r="K29" s="129" t="str">
        <f>C9</f>
        <v>中津FC ＰＯＭＡＴＯ</v>
      </c>
      <c r="L29" s="121"/>
      <c r="M29" s="119"/>
      <c r="N29" s="120" t="str">
        <f>C10</f>
        <v>Team南大分 Fantasista</v>
      </c>
      <c r="O29" s="129"/>
      <c r="P29" s="131"/>
      <c r="Q29" s="119"/>
    </row>
    <row r="30" spans="1:17" ht="21.75" customHeight="1" x14ac:dyDescent="0.15">
      <c r="A30" s="2"/>
      <c r="B30" s="57"/>
      <c r="C30" s="67" t="s">
        <v>160</v>
      </c>
      <c r="D30" s="103" t="s">
        <v>12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8"/>
    </row>
    <row r="31" spans="1:17" ht="21.75" customHeight="1" x14ac:dyDescent="0.15">
      <c r="A31" s="2"/>
      <c r="B31" s="2"/>
      <c r="C31" s="84" t="s">
        <v>159</v>
      </c>
      <c r="D31" s="61"/>
      <c r="E31" s="62"/>
      <c r="F31" s="62"/>
      <c r="G31" s="62"/>
      <c r="H31" s="62"/>
      <c r="I31" s="83"/>
      <c r="J31" s="62"/>
      <c r="K31" s="62"/>
      <c r="L31" s="62"/>
      <c r="M31" s="62"/>
      <c r="N31" s="62"/>
      <c r="O31" s="62"/>
      <c r="P31" s="83"/>
      <c r="Q31" s="11"/>
    </row>
    <row r="32" spans="1:17" ht="21.75" customHeight="1" x14ac:dyDescent="0.15"/>
    <row r="33" spans="1:17" ht="21.75" customHeight="1" x14ac:dyDescent="0.15">
      <c r="A33" s="93" t="s">
        <v>93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17" ht="21.75" customHeight="1" x14ac:dyDescent="0.15">
      <c r="A34" s="81"/>
      <c r="B34" s="81"/>
      <c r="C34" s="94" t="s">
        <v>13</v>
      </c>
      <c r="D34" s="94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ht="21.7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ht="21.75" customHeight="1" x14ac:dyDescent="0.15">
      <c r="A36" s="81"/>
      <c r="B36" s="81" t="s">
        <v>14</v>
      </c>
      <c r="C36" s="81"/>
      <c r="D36" s="81"/>
      <c r="E36" s="81" t="s">
        <v>94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ht="21.75" customHeight="1" x14ac:dyDescent="0.15">
      <c r="A37" s="81"/>
      <c r="B37" s="81" t="s">
        <v>15</v>
      </c>
      <c r="C37" s="81"/>
      <c r="D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ht="21.75" customHeight="1" x14ac:dyDescent="0.15">
      <c r="A38" s="81"/>
      <c r="B38" s="81" t="s">
        <v>16</v>
      </c>
      <c r="C38" s="81"/>
      <c r="D38" s="81"/>
      <c r="E38" s="81" t="s">
        <v>95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1.75" customHeight="1" x14ac:dyDescent="0.15">
      <c r="A39" s="81"/>
      <c r="B39" s="81" t="s">
        <v>17</v>
      </c>
      <c r="C39" s="81"/>
      <c r="D39" s="81"/>
      <c r="E39" s="81" t="s">
        <v>78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ht="21.75" customHeight="1" x14ac:dyDescent="0.15">
      <c r="A40" s="81"/>
      <c r="B40" s="81" t="s">
        <v>18</v>
      </c>
      <c r="C40" s="81"/>
      <c r="D40" s="81"/>
      <c r="E40" s="81" t="s">
        <v>130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ht="21.75" customHeight="1" x14ac:dyDescent="0.15">
      <c r="A41" s="81"/>
      <c r="B41" s="81" t="s">
        <v>19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ht="21.75" customHeight="1" x14ac:dyDescent="0.1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ht="21.75" customHeight="1" x14ac:dyDescent="0.15">
      <c r="A43" s="81"/>
      <c r="B43" s="81" t="s">
        <v>20</v>
      </c>
      <c r="C43" s="81"/>
      <c r="D43" s="81"/>
      <c r="E43" s="81" t="s">
        <v>79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ht="21.75" customHeight="1" x14ac:dyDescent="0.15">
      <c r="A44" s="81"/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ht="21.75" customHeight="1" x14ac:dyDescent="0.15">
      <c r="A45" s="81"/>
      <c r="B45" s="81" t="s">
        <v>22</v>
      </c>
      <c r="C45" s="81"/>
      <c r="D45" s="81"/>
      <c r="E45" s="81" t="s">
        <v>129</v>
      </c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ht="21.75" customHeight="1" x14ac:dyDescent="0.15">
      <c r="A46" s="81"/>
      <c r="B46" s="81" t="s">
        <v>23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ht="21.75" customHeight="1" x14ac:dyDescent="0.15">
      <c r="A47" s="81"/>
      <c r="B47" s="81" t="s">
        <v>24</v>
      </c>
      <c r="C47" s="81"/>
      <c r="D47" s="81"/>
      <c r="E47" s="81" t="s">
        <v>161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21.75" customHeight="1" x14ac:dyDescent="0.15">
      <c r="A48" s="81"/>
      <c r="B48" s="81" t="s">
        <v>19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="6" customFormat="1" ht="21.75" customHeight="1" x14ac:dyDescent="0.15"/>
  </sheetData>
  <mergeCells count="93">
    <mergeCell ref="P22:P23"/>
    <mergeCell ref="P24:P25"/>
    <mergeCell ref="P26:P27"/>
    <mergeCell ref="P28:P29"/>
    <mergeCell ref="Q22:Q23"/>
    <mergeCell ref="Q24:Q25"/>
    <mergeCell ref="Q26:Q27"/>
    <mergeCell ref="Q28:Q29"/>
    <mergeCell ref="N29:O29"/>
    <mergeCell ref="N27:O27"/>
    <mergeCell ref="N25:O25"/>
    <mergeCell ref="N23:O23"/>
    <mergeCell ref="I22:I23"/>
    <mergeCell ref="I24:I25"/>
    <mergeCell ref="I26:I27"/>
    <mergeCell ref="I28:I29"/>
    <mergeCell ref="J22:J23"/>
    <mergeCell ref="J24:J25"/>
    <mergeCell ref="J26:J27"/>
    <mergeCell ref="J28:J29"/>
    <mergeCell ref="G23:H23"/>
    <mergeCell ref="K29:L29"/>
    <mergeCell ref="K27:L27"/>
    <mergeCell ref="K25:L25"/>
    <mergeCell ref="K23:L23"/>
    <mergeCell ref="F26:F27"/>
    <mergeCell ref="F28:F29"/>
    <mergeCell ref="M28:M29"/>
    <mergeCell ref="M26:M27"/>
    <mergeCell ref="D29:E29"/>
    <mergeCell ref="D27:E27"/>
    <mergeCell ref="G29:H29"/>
    <mergeCell ref="G27:H27"/>
    <mergeCell ref="A22:A23"/>
    <mergeCell ref="B22:B23"/>
    <mergeCell ref="C22:C23"/>
    <mergeCell ref="C28:C29"/>
    <mergeCell ref="C26:C27"/>
    <mergeCell ref="C24:C25"/>
    <mergeCell ref="A28:A29"/>
    <mergeCell ref="A26:A27"/>
    <mergeCell ref="A24:A25"/>
    <mergeCell ref="B28:B29"/>
    <mergeCell ref="B26:B27"/>
    <mergeCell ref="B24:B25"/>
    <mergeCell ref="C21:Q21"/>
    <mergeCell ref="D22:E22"/>
    <mergeCell ref="D24:E24"/>
    <mergeCell ref="G22:H22"/>
    <mergeCell ref="G24:H24"/>
    <mergeCell ref="N24:O24"/>
    <mergeCell ref="N22:O22"/>
    <mergeCell ref="K24:L24"/>
    <mergeCell ref="K22:L22"/>
    <mergeCell ref="F22:F23"/>
    <mergeCell ref="M22:M23"/>
    <mergeCell ref="M24:M25"/>
    <mergeCell ref="F24:F25"/>
    <mergeCell ref="D25:E25"/>
    <mergeCell ref="D23:E23"/>
    <mergeCell ref="G25:H25"/>
    <mergeCell ref="D14:Q14"/>
    <mergeCell ref="D15:Q15"/>
    <mergeCell ref="K13:Q13"/>
    <mergeCell ref="D30:Q30"/>
    <mergeCell ref="D28:E28"/>
    <mergeCell ref="G28:H28"/>
    <mergeCell ref="K28:L28"/>
    <mergeCell ref="N28:O28"/>
    <mergeCell ref="N17:O17"/>
    <mergeCell ref="N18:O18"/>
    <mergeCell ref="N19:O19"/>
    <mergeCell ref="N20:O20"/>
    <mergeCell ref="N26:O26"/>
    <mergeCell ref="G20:H20"/>
    <mergeCell ref="G26:H26"/>
    <mergeCell ref="K17:L17"/>
    <mergeCell ref="K18:L18"/>
    <mergeCell ref="K19:L19"/>
    <mergeCell ref="K20:L20"/>
    <mergeCell ref="K26:L26"/>
    <mergeCell ref="A1:Q1"/>
    <mergeCell ref="D13:J13"/>
    <mergeCell ref="D16:H16"/>
    <mergeCell ref="K16:O16"/>
    <mergeCell ref="D17:E17"/>
    <mergeCell ref="D18:E18"/>
    <mergeCell ref="D19:E19"/>
    <mergeCell ref="D20:E20"/>
    <mergeCell ref="D26:E26"/>
    <mergeCell ref="G17:H17"/>
    <mergeCell ref="G18:H18"/>
    <mergeCell ref="G19:H19"/>
  </mergeCells>
  <phoneticPr fontId="2"/>
  <printOptions horizontalCentered="1"/>
  <pageMargins left="0.59055118110236227" right="0.19685039370078741" top="0.19685039370078741" bottom="0.19685039370078741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83"/>
  <sheetViews>
    <sheetView tabSelected="1" view="pageBreakPreview" topLeftCell="A24" zoomScale="70" zoomScaleNormal="100" zoomScaleSheetLayoutView="70" workbookViewId="0">
      <selection activeCell="A24" sqref="A24"/>
    </sheetView>
  </sheetViews>
  <sheetFormatPr defaultColWidth="3.125" defaultRowHeight="14.45" customHeight="1" x14ac:dyDescent="0.15"/>
  <cols>
    <col min="1" max="16384" width="3.125" style="6"/>
  </cols>
  <sheetData>
    <row r="1" spans="1:38" ht="14.45" customHeight="1" x14ac:dyDescent="0.15">
      <c r="A1" s="80"/>
      <c r="B1" s="80"/>
      <c r="C1" s="158" t="s">
        <v>121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</row>
    <row r="2" spans="1:38" ht="14.45" customHeight="1" x14ac:dyDescent="0.15">
      <c r="A2" s="80"/>
      <c r="B2" s="80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3" spans="1:38" ht="14.45" customHeight="1" x14ac:dyDescent="0.15">
      <c r="A3" s="80"/>
      <c r="B3" s="80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</row>
    <row r="4" spans="1:38" ht="14.45" customHeight="1" x14ac:dyDescent="0.15">
      <c r="A4" s="80"/>
      <c r="B4" s="80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1:38" ht="14.45" customHeight="1" x14ac:dyDescent="0.15">
      <c r="A5" s="80"/>
      <c r="B5" s="80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</row>
    <row r="6" spans="1:38" ht="14.45" customHeight="1" x14ac:dyDescent="0.15">
      <c r="A6" s="5"/>
      <c r="AA6" s="81" t="s">
        <v>45</v>
      </c>
      <c r="AB6" s="81"/>
      <c r="AC6" s="151" t="s">
        <v>97</v>
      </c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38" ht="14.45" customHeight="1" x14ac:dyDescent="0.15">
      <c r="A7" s="5"/>
      <c r="AA7" s="81" t="s">
        <v>46</v>
      </c>
      <c r="AB7" s="81"/>
      <c r="AC7" s="167" t="s">
        <v>98</v>
      </c>
      <c r="AD7" s="167"/>
      <c r="AE7" s="167"/>
      <c r="AF7" s="167"/>
      <c r="AG7" s="167"/>
      <c r="AH7" s="167"/>
      <c r="AI7" s="167"/>
      <c r="AJ7" s="167"/>
      <c r="AK7" s="167"/>
      <c r="AL7" s="167"/>
    </row>
    <row r="8" spans="1:38" ht="14.45" customHeight="1" x14ac:dyDescent="0.15">
      <c r="A8" s="5"/>
      <c r="W8" s="66"/>
      <c r="X8" s="66"/>
      <c r="Y8" s="66"/>
      <c r="Z8" s="66"/>
      <c r="AA8" s="66"/>
      <c r="AB8" s="66"/>
      <c r="AC8" s="66"/>
      <c r="AD8" s="66"/>
      <c r="AE8" s="66"/>
      <c r="AF8" s="66"/>
    </row>
    <row r="9" spans="1:38" ht="14.45" customHeight="1" x14ac:dyDescent="0.15">
      <c r="A9" s="5"/>
    </row>
    <row r="10" spans="1:38" ht="14.45" customHeight="1" x14ac:dyDescent="0.15">
      <c r="A10" s="5"/>
      <c r="E10" s="161" t="s">
        <v>118</v>
      </c>
      <c r="F10" s="162"/>
      <c r="G10" s="162"/>
      <c r="H10" s="162"/>
      <c r="I10" s="163"/>
      <c r="L10" s="152" t="s">
        <v>117</v>
      </c>
      <c r="M10" s="153"/>
      <c r="N10" s="153"/>
      <c r="O10" s="153"/>
      <c r="P10" s="154"/>
      <c r="Q10" s="68"/>
      <c r="U10" s="152" t="s">
        <v>77</v>
      </c>
      <c r="V10" s="153"/>
      <c r="W10" s="153"/>
      <c r="X10" s="153"/>
      <c r="Y10" s="154"/>
      <c r="AB10" s="152" t="s">
        <v>114</v>
      </c>
      <c r="AC10" s="153"/>
      <c r="AD10" s="153"/>
      <c r="AE10" s="153"/>
      <c r="AF10" s="154"/>
    </row>
    <row r="11" spans="1:38" ht="14.45" customHeight="1" x14ac:dyDescent="0.15">
      <c r="A11" s="5"/>
      <c r="E11" s="164"/>
      <c r="F11" s="165"/>
      <c r="G11" s="165"/>
      <c r="H11" s="165"/>
      <c r="I11" s="166"/>
      <c r="L11" s="155"/>
      <c r="M11" s="156"/>
      <c r="N11" s="156"/>
      <c r="O11" s="156"/>
      <c r="P11" s="157"/>
      <c r="Q11" s="68"/>
      <c r="U11" s="155"/>
      <c r="V11" s="156"/>
      <c r="W11" s="156"/>
      <c r="X11" s="156"/>
      <c r="Y11" s="157"/>
      <c r="AB11" s="155"/>
      <c r="AC11" s="156"/>
      <c r="AD11" s="156"/>
      <c r="AE11" s="156"/>
      <c r="AF11" s="157"/>
    </row>
    <row r="12" spans="1:38" ht="14.45" customHeight="1" x14ac:dyDescent="0.15">
      <c r="A12" s="5"/>
      <c r="F12" s="68"/>
      <c r="G12" s="68"/>
      <c r="H12" s="68"/>
      <c r="I12" s="68"/>
      <c r="J12" s="68"/>
      <c r="K12" s="68"/>
    </row>
    <row r="13" spans="1:38" ht="14.45" customHeight="1" x14ac:dyDescent="0.15">
      <c r="A13" s="5"/>
    </row>
    <row r="14" spans="1:38" ht="14.45" customHeight="1" x14ac:dyDescent="0.15">
      <c r="A14" s="5"/>
    </row>
    <row r="15" spans="1:38" ht="14.45" customHeight="1" x14ac:dyDescent="0.15">
      <c r="A15" s="5"/>
      <c r="I15" s="168" t="s">
        <v>47</v>
      </c>
      <c r="J15" s="168"/>
      <c r="K15" s="168"/>
      <c r="L15" s="168"/>
      <c r="Y15" s="168" t="s">
        <v>48</v>
      </c>
      <c r="Z15" s="168"/>
      <c r="AA15" s="168"/>
      <c r="AB15" s="168"/>
    </row>
    <row r="16" spans="1:38" ht="14.45" customHeight="1" x14ac:dyDescent="0.15">
      <c r="A16" s="5"/>
      <c r="I16" s="168"/>
      <c r="J16" s="168"/>
      <c r="K16" s="168"/>
      <c r="L16" s="168"/>
      <c r="Y16" s="168"/>
      <c r="Z16" s="168"/>
      <c r="AA16" s="168"/>
      <c r="AB16" s="168"/>
    </row>
    <row r="17" spans="1:37" ht="14.45" customHeight="1" x14ac:dyDescent="0.15">
      <c r="A17" s="5"/>
      <c r="N17" s="7"/>
      <c r="Z17" s="7"/>
    </row>
    <row r="19" spans="1:37" ht="14.45" customHeight="1" x14ac:dyDescent="0.15">
      <c r="A19" s="68"/>
      <c r="B19" s="68"/>
      <c r="C19" s="68"/>
      <c r="D19" s="68"/>
      <c r="E19" s="68"/>
      <c r="F19" s="68"/>
      <c r="G19" s="68"/>
      <c r="J19" s="68"/>
      <c r="K19" s="68"/>
      <c r="L19" s="68"/>
      <c r="M19" s="68"/>
      <c r="N19" s="68"/>
      <c r="O19" s="68"/>
      <c r="P19" s="68"/>
      <c r="R19" s="5"/>
      <c r="AA19" s="68"/>
      <c r="AB19" s="68"/>
      <c r="AC19" s="68"/>
      <c r="AD19" s="68"/>
      <c r="AE19" s="68"/>
      <c r="AF19" s="68"/>
    </row>
    <row r="20" spans="1:37" ht="14.45" customHeight="1" x14ac:dyDescent="0.15">
      <c r="A20" s="68"/>
      <c r="B20" s="68"/>
      <c r="C20" s="68"/>
      <c r="E20" s="152" t="s">
        <v>109</v>
      </c>
      <c r="F20" s="153"/>
      <c r="G20" s="153"/>
      <c r="H20" s="153"/>
      <c r="I20" s="154"/>
      <c r="J20" s="68"/>
      <c r="K20" s="68"/>
      <c r="L20" s="152" t="s">
        <v>116</v>
      </c>
      <c r="M20" s="153"/>
      <c r="N20" s="153"/>
      <c r="O20" s="153"/>
      <c r="P20" s="154"/>
      <c r="Q20" s="68"/>
      <c r="R20" s="5"/>
      <c r="U20" s="152" t="s">
        <v>102</v>
      </c>
      <c r="V20" s="153"/>
      <c r="W20" s="153"/>
      <c r="X20" s="153"/>
      <c r="Y20" s="154"/>
      <c r="AB20" s="152" t="s">
        <v>110</v>
      </c>
      <c r="AC20" s="153"/>
      <c r="AD20" s="153"/>
      <c r="AE20" s="153"/>
      <c r="AF20" s="154"/>
    </row>
    <row r="21" spans="1:37" ht="14.45" customHeight="1" x14ac:dyDescent="0.15">
      <c r="A21" s="68"/>
      <c r="B21" s="68"/>
      <c r="C21" s="68"/>
      <c r="D21" s="68"/>
      <c r="E21" s="155"/>
      <c r="F21" s="156"/>
      <c r="G21" s="156"/>
      <c r="H21" s="156"/>
      <c r="I21" s="157"/>
      <c r="J21" s="68"/>
      <c r="K21" s="68"/>
      <c r="L21" s="155"/>
      <c r="M21" s="156"/>
      <c r="N21" s="156"/>
      <c r="O21" s="156"/>
      <c r="P21" s="157"/>
      <c r="Q21" s="68"/>
      <c r="R21" s="5"/>
      <c r="U21" s="155"/>
      <c r="V21" s="156"/>
      <c r="W21" s="156"/>
      <c r="X21" s="156"/>
      <c r="Y21" s="157"/>
      <c r="AB21" s="155"/>
      <c r="AC21" s="156"/>
      <c r="AD21" s="156"/>
      <c r="AE21" s="156"/>
      <c r="AF21" s="157"/>
    </row>
    <row r="22" spans="1:37" ht="14.45" customHeight="1" x14ac:dyDescent="0.15">
      <c r="A22" s="68"/>
      <c r="B22" s="68"/>
      <c r="C22" s="68"/>
      <c r="D22" s="68"/>
      <c r="E22" s="69"/>
      <c r="F22" s="69"/>
      <c r="G22" s="69"/>
      <c r="H22" s="69"/>
      <c r="I22" s="69"/>
      <c r="J22" s="68"/>
      <c r="K22" s="68"/>
      <c r="L22" s="69"/>
      <c r="M22" s="69"/>
      <c r="N22" s="69"/>
      <c r="O22" s="69"/>
      <c r="P22" s="69"/>
      <c r="Q22" s="68"/>
      <c r="R22" s="5"/>
      <c r="U22" s="69"/>
      <c r="V22" s="69"/>
      <c r="W22" s="69"/>
      <c r="X22" s="69"/>
      <c r="Y22" s="69"/>
      <c r="AB22" s="69"/>
      <c r="AC22" s="69"/>
      <c r="AD22" s="69"/>
      <c r="AE22" s="69"/>
      <c r="AF22" s="69"/>
    </row>
    <row r="23" spans="1:37" ht="14.45" customHeight="1" x14ac:dyDescent="0.15">
      <c r="A23" s="68"/>
      <c r="B23" s="68"/>
      <c r="C23" s="68"/>
      <c r="D23" s="68"/>
      <c r="E23" s="69"/>
      <c r="F23" s="69"/>
      <c r="G23" s="69"/>
      <c r="H23" s="69"/>
      <c r="I23" s="69"/>
      <c r="J23" s="68"/>
      <c r="K23" s="68"/>
      <c r="L23" s="69"/>
      <c r="M23" s="69"/>
      <c r="N23" s="69"/>
      <c r="O23" s="69"/>
      <c r="P23" s="69"/>
      <c r="Q23" s="68"/>
      <c r="R23" s="5"/>
      <c r="U23" s="69"/>
      <c r="V23" s="69"/>
      <c r="W23" s="69"/>
      <c r="X23" s="69"/>
      <c r="Y23" s="69"/>
      <c r="AB23" s="69"/>
      <c r="AC23" s="69"/>
      <c r="AD23" s="69"/>
      <c r="AE23" s="69"/>
      <c r="AF23" s="69"/>
    </row>
    <row r="24" spans="1:37" ht="14.45" customHeight="1" x14ac:dyDescent="0.15">
      <c r="B24" s="5"/>
      <c r="C24" s="5"/>
      <c r="D24" s="5"/>
      <c r="M24" s="5"/>
      <c r="N24" s="5"/>
      <c r="O24" s="5"/>
      <c r="P24" s="5"/>
      <c r="R24" s="5"/>
      <c r="S24" s="5"/>
      <c r="T24" s="5"/>
      <c r="U24" s="5"/>
      <c r="AD24" s="5"/>
      <c r="AE24" s="5"/>
      <c r="AF24" s="5"/>
    </row>
    <row r="25" spans="1:37" ht="14.45" customHeight="1" x14ac:dyDescent="0.15">
      <c r="A25" s="150" t="s">
        <v>49</v>
      </c>
      <c r="B25" s="150"/>
      <c r="C25" s="150"/>
      <c r="D25" s="150"/>
      <c r="E25" s="82"/>
      <c r="AE25" s="14"/>
    </row>
    <row r="26" spans="1:37" ht="14.45" customHeight="1" x14ac:dyDescent="0.15">
      <c r="A26" s="78"/>
      <c r="B26" s="159"/>
      <c r="C26" s="134" t="s">
        <v>25</v>
      </c>
      <c r="D26" s="134"/>
      <c r="E26" s="134"/>
      <c r="F26" s="134"/>
      <c r="G26" s="134"/>
      <c r="H26" s="160" t="str">
        <f>C28</f>
        <v>中津FC POMATO</v>
      </c>
      <c r="I26" s="160"/>
      <c r="J26" s="160"/>
      <c r="K26" s="160"/>
      <c r="L26" s="160"/>
      <c r="M26" s="160" t="str">
        <f>C30</f>
        <v>Team南大分 Fantasista</v>
      </c>
      <c r="N26" s="160"/>
      <c r="O26" s="160"/>
      <c r="P26" s="160"/>
      <c r="Q26" s="160"/>
      <c r="R26" s="160" t="str">
        <f>C32</f>
        <v>日出SSS</v>
      </c>
      <c r="S26" s="160"/>
      <c r="T26" s="160"/>
      <c r="U26" s="160"/>
      <c r="V26" s="160"/>
      <c r="W26" s="160" t="str">
        <f>C34</f>
        <v>FC.RosaClaroU-12 B</v>
      </c>
      <c r="X26" s="160"/>
      <c r="Y26" s="160"/>
      <c r="Z26" s="160"/>
      <c r="AA26" s="160"/>
      <c r="AB26" s="134" t="s">
        <v>50</v>
      </c>
      <c r="AC26" s="134"/>
      <c r="AD26" s="134" t="s">
        <v>51</v>
      </c>
      <c r="AE26" s="134"/>
      <c r="AF26" s="134" t="s">
        <v>52</v>
      </c>
      <c r="AG26" s="134"/>
      <c r="AH26" s="134" t="s">
        <v>53</v>
      </c>
      <c r="AI26" s="134"/>
      <c r="AJ26" s="134" t="s">
        <v>54</v>
      </c>
      <c r="AK26" s="134"/>
    </row>
    <row r="27" spans="1:37" ht="14.45" customHeight="1" x14ac:dyDescent="0.15">
      <c r="B27" s="159"/>
      <c r="C27" s="134"/>
      <c r="D27" s="134"/>
      <c r="E27" s="134"/>
      <c r="F27" s="134"/>
      <c r="G27" s="134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1:37" ht="14.45" customHeight="1" x14ac:dyDescent="0.15">
      <c r="B28" s="135" t="s">
        <v>55</v>
      </c>
      <c r="C28" s="117" t="str">
        <f>E10</f>
        <v>中津FC POMATO</v>
      </c>
      <c r="D28" s="117"/>
      <c r="E28" s="117"/>
      <c r="F28" s="117"/>
      <c r="G28" s="116"/>
      <c r="H28" s="146"/>
      <c r="I28" s="5"/>
      <c r="J28" s="5"/>
      <c r="K28" s="5"/>
      <c r="L28" s="147"/>
      <c r="M28" s="146">
        <f>N28+N29</f>
        <v>0</v>
      </c>
      <c r="N28" s="5">
        <v>0</v>
      </c>
      <c r="O28" s="5" t="s">
        <v>73</v>
      </c>
      <c r="P28" s="5">
        <v>1</v>
      </c>
      <c r="Q28" s="147">
        <f>P28+P29</f>
        <v>2</v>
      </c>
      <c r="R28" s="146">
        <f>S28+S29</f>
        <v>3</v>
      </c>
      <c r="S28" s="5">
        <v>0</v>
      </c>
      <c r="T28" s="5" t="s">
        <v>73</v>
      </c>
      <c r="U28" s="5">
        <v>0</v>
      </c>
      <c r="V28" s="147">
        <f>U28+U29</f>
        <v>0</v>
      </c>
      <c r="W28" s="148">
        <f>X28+X29</f>
        <v>0</v>
      </c>
      <c r="X28" s="72">
        <v>0</v>
      </c>
      <c r="Y28" s="72" t="s">
        <v>73</v>
      </c>
      <c r="Z28" s="72">
        <v>0</v>
      </c>
      <c r="AA28" s="149">
        <f>Z28+Z29</f>
        <v>0</v>
      </c>
      <c r="AB28" s="134">
        <v>3</v>
      </c>
      <c r="AC28" s="134"/>
      <c r="AD28" s="134">
        <f>N28+N29+S28+S29+X28+X29</f>
        <v>3</v>
      </c>
      <c r="AE28" s="134"/>
      <c r="AF28" s="134">
        <f>P28+P29+U28+U29+Z28+Z29</f>
        <v>2</v>
      </c>
      <c r="AG28" s="134"/>
      <c r="AH28" s="134">
        <f>AD28-AF28</f>
        <v>1</v>
      </c>
      <c r="AI28" s="134"/>
      <c r="AJ28" s="134">
        <v>2</v>
      </c>
      <c r="AK28" s="134"/>
    </row>
    <row r="29" spans="1:37" ht="14.45" customHeight="1" x14ac:dyDescent="0.15">
      <c r="B29" s="136"/>
      <c r="C29" s="129"/>
      <c r="D29" s="129"/>
      <c r="E29" s="129"/>
      <c r="F29" s="129"/>
      <c r="G29" s="121"/>
      <c r="H29" s="139"/>
      <c r="I29" s="8"/>
      <c r="J29" s="8"/>
      <c r="K29" s="8"/>
      <c r="L29" s="141"/>
      <c r="M29" s="139"/>
      <c r="N29" s="8">
        <v>0</v>
      </c>
      <c r="O29" s="8" t="s">
        <v>73</v>
      </c>
      <c r="P29" s="8">
        <v>1</v>
      </c>
      <c r="Q29" s="141"/>
      <c r="R29" s="139"/>
      <c r="S29" s="8">
        <v>3</v>
      </c>
      <c r="T29" s="8" t="s">
        <v>73</v>
      </c>
      <c r="U29" s="8">
        <v>0</v>
      </c>
      <c r="V29" s="141"/>
      <c r="W29" s="143"/>
      <c r="X29" s="71">
        <v>0</v>
      </c>
      <c r="Y29" s="71" t="s">
        <v>73</v>
      </c>
      <c r="Z29" s="71">
        <v>0</v>
      </c>
      <c r="AA29" s="145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1:37" ht="14.45" customHeight="1" x14ac:dyDescent="0.15">
      <c r="B30" s="135" t="s">
        <v>56</v>
      </c>
      <c r="C30" s="137" t="str">
        <f>L10</f>
        <v>Team南大分 Fantasista</v>
      </c>
      <c r="D30" s="117"/>
      <c r="E30" s="117"/>
      <c r="F30" s="117"/>
      <c r="G30" s="116"/>
      <c r="H30" s="138">
        <f>I30+I31</f>
        <v>2</v>
      </c>
      <c r="I30" s="10">
        <f>P28</f>
        <v>1</v>
      </c>
      <c r="J30" s="10" t="s">
        <v>73</v>
      </c>
      <c r="K30" s="10">
        <f>N28</f>
        <v>0</v>
      </c>
      <c r="L30" s="140">
        <f>K30+K31</f>
        <v>0</v>
      </c>
      <c r="M30" s="5"/>
      <c r="N30" s="5"/>
      <c r="O30" s="5"/>
      <c r="P30" s="5"/>
      <c r="Q30" s="5"/>
      <c r="R30" s="142">
        <f>S30+S31</f>
        <v>0</v>
      </c>
      <c r="S30" s="70">
        <v>0</v>
      </c>
      <c r="T30" s="70" t="s">
        <v>73</v>
      </c>
      <c r="U30" s="70">
        <v>0</v>
      </c>
      <c r="V30" s="144">
        <f>U30+U31</f>
        <v>0</v>
      </c>
      <c r="W30" s="138">
        <f>X30+X31</f>
        <v>9</v>
      </c>
      <c r="X30" s="10">
        <v>4</v>
      </c>
      <c r="Y30" s="10" t="s">
        <v>73</v>
      </c>
      <c r="Z30" s="10">
        <v>0</v>
      </c>
      <c r="AA30" s="140">
        <f>Z30+Z31</f>
        <v>0</v>
      </c>
      <c r="AB30" s="134">
        <v>6</v>
      </c>
      <c r="AC30" s="134"/>
      <c r="AD30" s="134">
        <f>I30+I31+S30+S31+X30+X31</f>
        <v>11</v>
      </c>
      <c r="AE30" s="134"/>
      <c r="AF30" s="134">
        <f>K30+K31+U30+U31+Z30+Z31</f>
        <v>0</v>
      </c>
      <c r="AG30" s="134"/>
      <c r="AH30" s="134">
        <f>AD30-AF30</f>
        <v>11</v>
      </c>
      <c r="AI30" s="134"/>
      <c r="AJ30" s="134">
        <v>1</v>
      </c>
      <c r="AK30" s="134"/>
    </row>
    <row r="31" spans="1:37" ht="14.45" customHeight="1" x14ac:dyDescent="0.15">
      <c r="B31" s="136"/>
      <c r="C31" s="129"/>
      <c r="D31" s="129"/>
      <c r="E31" s="129"/>
      <c r="F31" s="129"/>
      <c r="G31" s="121"/>
      <c r="H31" s="139"/>
      <c r="I31" s="8">
        <f>P29</f>
        <v>1</v>
      </c>
      <c r="J31" s="8" t="s">
        <v>73</v>
      </c>
      <c r="K31" s="8">
        <f>N29</f>
        <v>0</v>
      </c>
      <c r="L31" s="141"/>
      <c r="M31" s="5"/>
      <c r="N31" s="5"/>
      <c r="O31" s="5"/>
      <c r="P31" s="5"/>
      <c r="Q31" s="5"/>
      <c r="R31" s="143"/>
      <c r="S31" s="71">
        <v>0</v>
      </c>
      <c r="T31" s="71" t="s">
        <v>73</v>
      </c>
      <c r="U31" s="71">
        <v>0</v>
      </c>
      <c r="V31" s="145"/>
      <c r="W31" s="139"/>
      <c r="X31" s="8">
        <v>5</v>
      </c>
      <c r="Y31" s="8" t="s">
        <v>73</v>
      </c>
      <c r="Z31" s="8">
        <v>0</v>
      </c>
      <c r="AA31" s="141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t="14.45" customHeight="1" x14ac:dyDescent="0.15">
      <c r="B32" s="135" t="s">
        <v>57</v>
      </c>
      <c r="C32" s="117" t="str">
        <f>E20</f>
        <v>日出SSS</v>
      </c>
      <c r="D32" s="117"/>
      <c r="E32" s="117"/>
      <c r="F32" s="117"/>
      <c r="G32" s="116"/>
      <c r="H32" s="138">
        <f>I32+I33</f>
        <v>0</v>
      </c>
      <c r="I32" s="10">
        <f>U28</f>
        <v>0</v>
      </c>
      <c r="J32" s="10" t="s">
        <v>73</v>
      </c>
      <c r="K32" s="10">
        <f>S28</f>
        <v>0</v>
      </c>
      <c r="L32" s="140">
        <f>K32+K33</f>
        <v>3</v>
      </c>
      <c r="M32" s="142"/>
      <c r="N32" s="70">
        <f>U30</f>
        <v>0</v>
      </c>
      <c r="O32" s="70" t="s">
        <v>73</v>
      </c>
      <c r="P32" s="70">
        <f>S30</f>
        <v>0</v>
      </c>
      <c r="Q32" s="144"/>
      <c r="R32" s="138"/>
      <c r="S32" s="10"/>
      <c r="T32" s="10"/>
      <c r="U32" s="10"/>
      <c r="V32" s="140"/>
      <c r="W32" s="138">
        <f>X32+X33</f>
        <v>2</v>
      </c>
      <c r="X32" s="10">
        <v>2</v>
      </c>
      <c r="Y32" s="10" t="s">
        <v>73</v>
      </c>
      <c r="Z32" s="10">
        <v>0</v>
      </c>
      <c r="AA32" s="140">
        <f>Z32+Z33</f>
        <v>0</v>
      </c>
      <c r="AB32" s="134">
        <v>3</v>
      </c>
      <c r="AC32" s="134"/>
      <c r="AD32" s="134">
        <f>I32+I33+N32+N33+X32+X33</f>
        <v>2</v>
      </c>
      <c r="AE32" s="134"/>
      <c r="AF32" s="134">
        <f>K32+K33+P32+P33+Z32+Z33</f>
        <v>3</v>
      </c>
      <c r="AG32" s="134"/>
      <c r="AH32" s="134">
        <f>AD32-AF32</f>
        <v>-1</v>
      </c>
      <c r="AI32" s="134"/>
      <c r="AJ32" s="134">
        <v>3</v>
      </c>
      <c r="AK32" s="134"/>
    </row>
    <row r="33" spans="1:37" ht="14.45" customHeight="1" x14ac:dyDescent="0.15">
      <c r="B33" s="136"/>
      <c r="C33" s="129"/>
      <c r="D33" s="129"/>
      <c r="E33" s="129"/>
      <c r="F33" s="129"/>
      <c r="G33" s="121"/>
      <c r="H33" s="139"/>
      <c r="I33" s="8">
        <f>U29</f>
        <v>0</v>
      </c>
      <c r="J33" s="8" t="s">
        <v>73</v>
      </c>
      <c r="K33" s="8">
        <f>S29</f>
        <v>3</v>
      </c>
      <c r="L33" s="141"/>
      <c r="M33" s="143"/>
      <c r="N33" s="71">
        <f>U31</f>
        <v>0</v>
      </c>
      <c r="O33" s="71" t="s">
        <v>73</v>
      </c>
      <c r="P33" s="71">
        <f>S31</f>
        <v>0</v>
      </c>
      <c r="Q33" s="145"/>
      <c r="R33" s="139"/>
      <c r="S33" s="8"/>
      <c r="T33" s="8"/>
      <c r="U33" s="8"/>
      <c r="V33" s="141"/>
      <c r="W33" s="139"/>
      <c r="X33" s="8">
        <v>0</v>
      </c>
      <c r="Y33" s="8" t="s">
        <v>73</v>
      </c>
      <c r="Z33" s="8">
        <v>0</v>
      </c>
      <c r="AA33" s="141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1:37" ht="14.45" customHeight="1" x14ac:dyDescent="0.15">
      <c r="B34" s="135" t="s">
        <v>59</v>
      </c>
      <c r="C34" s="117" t="str">
        <f>L20</f>
        <v>FC.RosaClaroU-12 B</v>
      </c>
      <c r="D34" s="117"/>
      <c r="E34" s="117"/>
      <c r="F34" s="117"/>
      <c r="G34" s="116"/>
      <c r="H34" s="142">
        <f>I34+I35</f>
        <v>0</v>
      </c>
      <c r="I34" s="70">
        <f>U30</f>
        <v>0</v>
      </c>
      <c r="J34" s="70" t="s">
        <v>73</v>
      </c>
      <c r="K34" s="70">
        <f>S30</f>
        <v>0</v>
      </c>
      <c r="L34" s="144">
        <f>K34+K35</f>
        <v>0</v>
      </c>
      <c r="M34" s="138"/>
      <c r="N34" s="10">
        <f>Z30</f>
        <v>0</v>
      </c>
      <c r="O34" s="10" t="s">
        <v>73</v>
      </c>
      <c r="P34" s="10">
        <f>X30</f>
        <v>4</v>
      </c>
      <c r="Q34" s="140"/>
      <c r="R34" s="138">
        <f>S34+S35</f>
        <v>0</v>
      </c>
      <c r="S34" s="10">
        <f>Z32</f>
        <v>0</v>
      </c>
      <c r="T34" s="10" t="s">
        <v>73</v>
      </c>
      <c r="U34" s="10">
        <f>X32</f>
        <v>2</v>
      </c>
      <c r="V34" s="140">
        <f>U34+U35</f>
        <v>2</v>
      </c>
      <c r="W34" s="138"/>
      <c r="X34" s="10"/>
      <c r="Y34" s="10"/>
      <c r="Z34" s="10"/>
      <c r="AA34" s="140"/>
      <c r="AB34" s="134">
        <v>0</v>
      </c>
      <c r="AC34" s="134"/>
      <c r="AD34" s="134">
        <f>I34+I35+N34+N35+S34+S35</f>
        <v>0</v>
      </c>
      <c r="AE34" s="134"/>
      <c r="AF34" s="134">
        <f>K34+K35+P34+P35+U34+U35</f>
        <v>11</v>
      </c>
      <c r="AG34" s="134"/>
      <c r="AH34" s="134">
        <f>AD34-AF34</f>
        <v>-11</v>
      </c>
      <c r="AI34" s="134"/>
      <c r="AJ34" s="134">
        <v>4</v>
      </c>
      <c r="AK34" s="134"/>
    </row>
    <row r="35" spans="1:37" ht="14.45" customHeight="1" x14ac:dyDescent="0.15">
      <c r="B35" s="136"/>
      <c r="C35" s="129"/>
      <c r="D35" s="129"/>
      <c r="E35" s="129"/>
      <c r="F35" s="129"/>
      <c r="G35" s="121"/>
      <c r="H35" s="143"/>
      <c r="I35" s="71">
        <f>U31</f>
        <v>0</v>
      </c>
      <c r="J35" s="71" t="s">
        <v>73</v>
      </c>
      <c r="K35" s="71">
        <f>S31</f>
        <v>0</v>
      </c>
      <c r="L35" s="145"/>
      <c r="M35" s="139"/>
      <c r="N35" s="8">
        <f>Z31</f>
        <v>0</v>
      </c>
      <c r="O35" s="8" t="s">
        <v>73</v>
      </c>
      <c r="P35" s="8">
        <f>X31</f>
        <v>5</v>
      </c>
      <c r="Q35" s="141"/>
      <c r="R35" s="139"/>
      <c r="S35" s="8">
        <f>Z33</f>
        <v>0</v>
      </c>
      <c r="T35" s="8" t="s">
        <v>73</v>
      </c>
      <c r="U35" s="8">
        <f>X33</f>
        <v>0</v>
      </c>
      <c r="V35" s="141"/>
      <c r="W35" s="139"/>
      <c r="X35" s="8"/>
      <c r="Y35" s="8"/>
      <c r="Z35" s="8"/>
      <c r="AA35" s="141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1:37" ht="14.45" customHeight="1" x14ac:dyDescent="0.15">
      <c r="A36" s="5"/>
      <c r="B36" s="5"/>
      <c r="C36" s="5"/>
      <c r="D36" s="5"/>
      <c r="E36" s="5"/>
      <c r="F36" s="5"/>
      <c r="I36" s="5"/>
      <c r="K36" s="5"/>
      <c r="L36" s="5"/>
      <c r="N36" s="5"/>
      <c r="P36" s="5"/>
      <c r="Q36" s="5"/>
      <c r="S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7" ht="14.45" customHeight="1" x14ac:dyDescent="0.15">
      <c r="A37" s="5"/>
      <c r="B37" s="5"/>
      <c r="C37" s="5"/>
      <c r="D37" s="5"/>
      <c r="E37" s="5"/>
      <c r="F37" s="5"/>
      <c r="G37" s="5"/>
      <c r="I37" s="5"/>
      <c r="K37" s="5"/>
      <c r="L37" s="5"/>
      <c r="N37" s="5"/>
      <c r="P37" s="5"/>
      <c r="Q37" s="5"/>
      <c r="S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7" ht="14.45" customHeight="1" x14ac:dyDescent="0.15">
      <c r="A38" s="150" t="s">
        <v>58</v>
      </c>
      <c r="B38" s="150"/>
      <c r="C38" s="150"/>
      <c r="D38" s="150"/>
      <c r="AE38" s="14"/>
    </row>
    <row r="39" spans="1:37" ht="14.45" customHeight="1" x14ac:dyDescent="0.15">
      <c r="A39" s="78"/>
      <c r="B39" s="159"/>
      <c r="C39" s="134" t="s">
        <v>25</v>
      </c>
      <c r="D39" s="134"/>
      <c r="E39" s="134"/>
      <c r="F39" s="134"/>
      <c r="G39" s="134"/>
      <c r="H39" s="160" t="str">
        <f>C41</f>
        <v>別府ガールズ
サッカークラブ</v>
      </c>
      <c r="I39" s="160"/>
      <c r="J39" s="160"/>
      <c r="K39" s="160"/>
      <c r="L39" s="160"/>
      <c r="M39" s="160" t="str">
        <f>C43</f>
        <v>カティオーラ PRAMO</v>
      </c>
      <c r="N39" s="160"/>
      <c r="O39" s="160"/>
      <c r="P39" s="160"/>
      <c r="Q39" s="160"/>
      <c r="R39" s="160" t="str">
        <f>C45</f>
        <v>Team南大分
Dream</v>
      </c>
      <c r="S39" s="160"/>
      <c r="T39" s="160"/>
      <c r="U39" s="160"/>
      <c r="V39" s="160"/>
      <c r="W39" s="160" t="str">
        <f>C47</f>
        <v>FC.RosaClaroU-12 A</v>
      </c>
      <c r="X39" s="160"/>
      <c r="Y39" s="160"/>
      <c r="Z39" s="160"/>
      <c r="AA39" s="160"/>
      <c r="AB39" s="134" t="s">
        <v>50</v>
      </c>
      <c r="AC39" s="134"/>
      <c r="AD39" s="134" t="s">
        <v>51</v>
      </c>
      <c r="AE39" s="134"/>
      <c r="AF39" s="134" t="s">
        <v>52</v>
      </c>
      <c r="AG39" s="134"/>
      <c r="AH39" s="134" t="s">
        <v>53</v>
      </c>
      <c r="AI39" s="134"/>
      <c r="AJ39" s="134" t="s">
        <v>54</v>
      </c>
      <c r="AK39" s="134"/>
    </row>
    <row r="40" spans="1:37" ht="14.45" customHeight="1" x14ac:dyDescent="0.15">
      <c r="B40" s="159"/>
      <c r="C40" s="134"/>
      <c r="D40" s="134"/>
      <c r="E40" s="134"/>
      <c r="F40" s="134"/>
      <c r="G40" s="13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1:37" ht="14.45" customHeight="1" x14ac:dyDescent="0.15">
      <c r="B41" s="135" t="s">
        <v>60</v>
      </c>
      <c r="C41" s="137" t="s">
        <v>113</v>
      </c>
      <c r="D41" s="117"/>
      <c r="E41" s="117"/>
      <c r="F41" s="117"/>
      <c r="G41" s="116"/>
      <c r="H41" s="146"/>
      <c r="I41" s="5"/>
      <c r="J41" s="5"/>
      <c r="K41" s="5"/>
      <c r="L41" s="147"/>
      <c r="M41" s="146">
        <f>N41+N42</f>
        <v>4</v>
      </c>
      <c r="N41" s="5">
        <v>1</v>
      </c>
      <c r="O41" s="5" t="s">
        <v>73</v>
      </c>
      <c r="P41" s="5">
        <v>1</v>
      </c>
      <c r="Q41" s="147">
        <f>P41+P42</f>
        <v>1</v>
      </c>
      <c r="R41" s="146">
        <f>S41+S42</f>
        <v>0</v>
      </c>
      <c r="S41" s="5">
        <v>0</v>
      </c>
      <c r="T41" s="5" t="s">
        <v>73</v>
      </c>
      <c r="U41" s="5">
        <v>0</v>
      </c>
      <c r="V41" s="147">
        <f>U41+U42</f>
        <v>0</v>
      </c>
      <c r="W41" s="148">
        <f>X41+X42</f>
        <v>0</v>
      </c>
      <c r="X41" s="72">
        <v>0</v>
      </c>
      <c r="Y41" s="72" t="s">
        <v>73</v>
      </c>
      <c r="Z41" s="72">
        <v>0</v>
      </c>
      <c r="AA41" s="149">
        <f>Z41+Z42</f>
        <v>0</v>
      </c>
      <c r="AB41" s="134">
        <v>4</v>
      </c>
      <c r="AC41" s="134"/>
      <c r="AD41" s="134">
        <f>N41+N42+S41+S42+X41+X42</f>
        <v>4</v>
      </c>
      <c r="AE41" s="134"/>
      <c r="AF41" s="134">
        <f>P41+P42+U41+U42+Z41+Z42</f>
        <v>1</v>
      </c>
      <c r="AG41" s="134"/>
      <c r="AH41" s="134">
        <f>AD41-AF41</f>
        <v>3</v>
      </c>
      <c r="AI41" s="134"/>
      <c r="AJ41" s="134">
        <v>2</v>
      </c>
      <c r="AK41" s="134"/>
    </row>
    <row r="42" spans="1:37" ht="14.45" customHeight="1" x14ac:dyDescent="0.15">
      <c r="B42" s="136"/>
      <c r="C42" s="129"/>
      <c r="D42" s="129"/>
      <c r="E42" s="129"/>
      <c r="F42" s="129"/>
      <c r="G42" s="121"/>
      <c r="H42" s="139"/>
      <c r="I42" s="8"/>
      <c r="J42" s="8"/>
      <c r="K42" s="8"/>
      <c r="L42" s="141"/>
      <c r="M42" s="139"/>
      <c r="N42" s="8">
        <v>3</v>
      </c>
      <c r="O42" s="8" t="s">
        <v>73</v>
      </c>
      <c r="P42" s="8">
        <v>0</v>
      </c>
      <c r="Q42" s="141"/>
      <c r="R42" s="139"/>
      <c r="S42" s="8">
        <v>0</v>
      </c>
      <c r="T42" s="8" t="s">
        <v>73</v>
      </c>
      <c r="U42" s="8">
        <v>0</v>
      </c>
      <c r="V42" s="141"/>
      <c r="W42" s="143"/>
      <c r="X42" s="71">
        <v>0</v>
      </c>
      <c r="Y42" s="71" t="s">
        <v>73</v>
      </c>
      <c r="Z42" s="71">
        <v>0</v>
      </c>
      <c r="AA42" s="145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ht="14.45" customHeight="1" x14ac:dyDescent="0.15">
      <c r="B43" s="135" t="s">
        <v>61</v>
      </c>
      <c r="C43" s="117" t="s">
        <v>114</v>
      </c>
      <c r="D43" s="117"/>
      <c r="E43" s="117"/>
      <c r="F43" s="117"/>
      <c r="G43" s="116"/>
      <c r="H43" s="138">
        <f>I43+I44</f>
        <v>1</v>
      </c>
      <c r="I43" s="10">
        <f>P41</f>
        <v>1</v>
      </c>
      <c r="J43" s="10" t="s">
        <v>73</v>
      </c>
      <c r="K43" s="10">
        <f>N41</f>
        <v>1</v>
      </c>
      <c r="L43" s="140">
        <f>K43+K44</f>
        <v>4</v>
      </c>
      <c r="M43" s="5"/>
      <c r="N43" s="5"/>
      <c r="O43" s="5"/>
      <c r="P43" s="5"/>
      <c r="Q43" s="5"/>
      <c r="R43" s="142">
        <f>S43+S44</f>
        <v>0</v>
      </c>
      <c r="S43" s="70">
        <v>0</v>
      </c>
      <c r="T43" s="70" t="s">
        <v>73</v>
      </c>
      <c r="U43" s="70">
        <v>0</v>
      </c>
      <c r="V43" s="144">
        <f>U43+U44</f>
        <v>0</v>
      </c>
      <c r="W43" s="138">
        <f>X43+X44</f>
        <v>0</v>
      </c>
      <c r="X43" s="10">
        <v>0</v>
      </c>
      <c r="Y43" s="10" t="s">
        <v>73</v>
      </c>
      <c r="Z43" s="10">
        <v>1</v>
      </c>
      <c r="AA43" s="140">
        <f>Z43+Z44</f>
        <v>2</v>
      </c>
      <c r="AB43" s="134">
        <v>0</v>
      </c>
      <c r="AC43" s="134"/>
      <c r="AD43" s="134">
        <f>I43+I44+S43+S44+X43+X44</f>
        <v>1</v>
      </c>
      <c r="AE43" s="134"/>
      <c r="AF43" s="134">
        <f>K43+K44+U43+U44+Z43+Z44</f>
        <v>6</v>
      </c>
      <c r="AG43" s="134"/>
      <c r="AH43" s="134">
        <f>AD43-AF43</f>
        <v>-5</v>
      </c>
      <c r="AI43" s="134"/>
      <c r="AJ43" s="134">
        <v>4</v>
      </c>
      <c r="AK43" s="134"/>
    </row>
    <row r="44" spans="1:37" ht="14.45" customHeight="1" x14ac:dyDescent="0.15">
      <c r="B44" s="136"/>
      <c r="C44" s="129"/>
      <c r="D44" s="129"/>
      <c r="E44" s="129"/>
      <c r="F44" s="129"/>
      <c r="G44" s="121"/>
      <c r="H44" s="139"/>
      <c r="I44" s="8">
        <f>P42</f>
        <v>0</v>
      </c>
      <c r="J44" s="8" t="s">
        <v>73</v>
      </c>
      <c r="K44" s="8">
        <f>N42</f>
        <v>3</v>
      </c>
      <c r="L44" s="141"/>
      <c r="M44" s="5"/>
      <c r="N44" s="5"/>
      <c r="O44" s="5"/>
      <c r="P44" s="5"/>
      <c r="Q44" s="5"/>
      <c r="R44" s="143"/>
      <c r="S44" s="71">
        <v>0</v>
      </c>
      <c r="T44" s="71" t="s">
        <v>73</v>
      </c>
      <c r="U44" s="71">
        <v>0</v>
      </c>
      <c r="V44" s="145"/>
      <c r="W44" s="139"/>
      <c r="X44" s="8">
        <v>0</v>
      </c>
      <c r="Y44" s="8" t="s">
        <v>73</v>
      </c>
      <c r="Z44" s="8">
        <v>1</v>
      </c>
      <c r="AA44" s="141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1:37" ht="14.45" customHeight="1" x14ac:dyDescent="0.15">
      <c r="B45" s="135" t="s">
        <v>111</v>
      </c>
      <c r="C45" s="137" t="s">
        <v>115</v>
      </c>
      <c r="D45" s="117"/>
      <c r="E45" s="117"/>
      <c r="F45" s="117"/>
      <c r="G45" s="116"/>
      <c r="H45" s="138">
        <f>I45+I46</f>
        <v>0</v>
      </c>
      <c r="I45" s="10">
        <f>U41</f>
        <v>0</v>
      </c>
      <c r="J45" s="10" t="s">
        <v>73</v>
      </c>
      <c r="K45" s="10">
        <f>S41</f>
        <v>0</v>
      </c>
      <c r="L45" s="140">
        <f>K45+K46</f>
        <v>0</v>
      </c>
      <c r="M45" s="142"/>
      <c r="N45" s="70">
        <f>U43</f>
        <v>0</v>
      </c>
      <c r="O45" s="70" t="s">
        <v>73</v>
      </c>
      <c r="P45" s="70">
        <f>S43</f>
        <v>0</v>
      </c>
      <c r="Q45" s="144"/>
      <c r="R45" s="138"/>
      <c r="S45" s="10"/>
      <c r="T45" s="10"/>
      <c r="U45" s="10"/>
      <c r="V45" s="140"/>
      <c r="W45" s="138">
        <f>X45+X46</f>
        <v>0</v>
      </c>
      <c r="X45" s="10">
        <v>0</v>
      </c>
      <c r="Y45" s="10" t="s">
        <v>73</v>
      </c>
      <c r="Z45" s="10">
        <v>0</v>
      </c>
      <c r="AA45" s="140">
        <f>Z45+Z46</f>
        <v>1</v>
      </c>
      <c r="AB45" s="134">
        <v>1</v>
      </c>
      <c r="AC45" s="134"/>
      <c r="AD45" s="134">
        <f>I45+I46+N45+N46+X45+X46</f>
        <v>0</v>
      </c>
      <c r="AE45" s="134"/>
      <c r="AF45" s="134">
        <f>K45+K46+P45+P46+Z45+Z46</f>
        <v>1</v>
      </c>
      <c r="AG45" s="134"/>
      <c r="AH45" s="134">
        <f>AD45-AF45</f>
        <v>-1</v>
      </c>
      <c r="AI45" s="134"/>
      <c r="AJ45" s="134">
        <v>3</v>
      </c>
      <c r="AK45" s="134"/>
    </row>
    <row r="46" spans="1:37" ht="14.45" customHeight="1" x14ac:dyDescent="0.15">
      <c r="B46" s="136"/>
      <c r="C46" s="129"/>
      <c r="D46" s="129"/>
      <c r="E46" s="129"/>
      <c r="F46" s="129"/>
      <c r="G46" s="121"/>
      <c r="H46" s="139"/>
      <c r="I46" s="8">
        <f>U42</f>
        <v>0</v>
      </c>
      <c r="J46" s="8" t="s">
        <v>73</v>
      </c>
      <c r="K46" s="8">
        <f>S42</f>
        <v>0</v>
      </c>
      <c r="L46" s="141"/>
      <c r="M46" s="143"/>
      <c r="N46" s="71">
        <f>U44</f>
        <v>0</v>
      </c>
      <c r="O46" s="71" t="s">
        <v>73</v>
      </c>
      <c r="P46" s="71">
        <f>S44</f>
        <v>0</v>
      </c>
      <c r="Q46" s="145"/>
      <c r="R46" s="139"/>
      <c r="S46" s="8"/>
      <c r="T46" s="8"/>
      <c r="U46" s="8"/>
      <c r="V46" s="141"/>
      <c r="W46" s="139"/>
      <c r="X46" s="8">
        <v>0</v>
      </c>
      <c r="Y46" s="8" t="s">
        <v>73</v>
      </c>
      <c r="Z46" s="8">
        <v>1</v>
      </c>
      <c r="AA46" s="141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1:37" ht="14.45" customHeight="1" x14ac:dyDescent="0.15">
      <c r="B47" s="135" t="s">
        <v>112</v>
      </c>
      <c r="C47" s="117" t="s">
        <v>110</v>
      </c>
      <c r="D47" s="117"/>
      <c r="E47" s="117"/>
      <c r="F47" s="117"/>
      <c r="G47" s="116"/>
      <c r="H47" s="142">
        <f>I47+I48</f>
        <v>0</v>
      </c>
      <c r="I47" s="70">
        <f>U43</f>
        <v>0</v>
      </c>
      <c r="J47" s="70" t="s">
        <v>73</v>
      </c>
      <c r="K47" s="70">
        <f>S43</f>
        <v>0</v>
      </c>
      <c r="L47" s="144">
        <f>K47+K48</f>
        <v>0</v>
      </c>
      <c r="M47" s="138">
        <f>N47+N48</f>
        <v>2</v>
      </c>
      <c r="N47" s="10">
        <f>Z43</f>
        <v>1</v>
      </c>
      <c r="O47" s="10" t="s">
        <v>73</v>
      </c>
      <c r="P47" s="10">
        <f>X43</f>
        <v>0</v>
      </c>
      <c r="Q47" s="140">
        <f>P47+P48</f>
        <v>0</v>
      </c>
      <c r="R47" s="138">
        <f>S47+S48</f>
        <v>1</v>
      </c>
      <c r="S47" s="10">
        <f>Z45</f>
        <v>0</v>
      </c>
      <c r="T47" s="10" t="s">
        <v>73</v>
      </c>
      <c r="U47" s="10">
        <f>X45</f>
        <v>0</v>
      </c>
      <c r="V47" s="140">
        <f>U47+U48</f>
        <v>0</v>
      </c>
      <c r="W47" s="138"/>
      <c r="X47" s="10"/>
      <c r="Y47" s="10"/>
      <c r="Z47" s="10"/>
      <c r="AA47" s="140"/>
      <c r="AB47" s="134">
        <v>6</v>
      </c>
      <c r="AC47" s="134"/>
      <c r="AD47" s="134">
        <f>I47+I48+N47+N48+U47+U48</f>
        <v>2</v>
      </c>
      <c r="AE47" s="134"/>
      <c r="AF47" s="134">
        <f>K47+K48+P47+P48+U47+U48</f>
        <v>0</v>
      </c>
      <c r="AG47" s="134"/>
      <c r="AH47" s="134">
        <f>AD47-AF47</f>
        <v>2</v>
      </c>
      <c r="AI47" s="134"/>
      <c r="AJ47" s="134">
        <v>1</v>
      </c>
      <c r="AK47" s="134"/>
    </row>
    <row r="48" spans="1:37" ht="14.45" customHeight="1" x14ac:dyDescent="0.15">
      <c r="B48" s="136"/>
      <c r="C48" s="129"/>
      <c r="D48" s="129"/>
      <c r="E48" s="129"/>
      <c r="F48" s="129"/>
      <c r="G48" s="121"/>
      <c r="H48" s="143"/>
      <c r="I48" s="71">
        <f>U44</f>
        <v>0</v>
      </c>
      <c r="J48" s="71" t="s">
        <v>73</v>
      </c>
      <c r="K48" s="71">
        <f>S44</f>
        <v>0</v>
      </c>
      <c r="L48" s="145"/>
      <c r="M48" s="139"/>
      <c r="N48" s="217">
        <f>Z44</f>
        <v>1</v>
      </c>
      <c r="O48" s="8" t="s">
        <v>73</v>
      </c>
      <c r="P48" s="8">
        <f>X44</f>
        <v>0</v>
      </c>
      <c r="Q48" s="141"/>
      <c r="R48" s="139"/>
      <c r="S48" s="8">
        <f>Z46</f>
        <v>1</v>
      </c>
      <c r="T48" s="8" t="s">
        <v>73</v>
      </c>
      <c r="U48" s="8">
        <f>X46</f>
        <v>0</v>
      </c>
      <c r="V48" s="141"/>
      <c r="W48" s="139"/>
      <c r="X48" s="8"/>
      <c r="Y48" s="8"/>
      <c r="Z48" s="8"/>
      <c r="AA48" s="141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1:39" ht="14.45" customHeight="1" x14ac:dyDescent="0.15">
      <c r="B49" s="5"/>
      <c r="C49" s="69"/>
      <c r="D49" s="69"/>
      <c r="E49" s="69"/>
      <c r="F49" s="69"/>
      <c r="G49" s="69"/>
      <c r="H49" s="79"/>
      <c r="I49" s="79"/>
      <c r="J49" s="79"/>
      <c r="K49" s="79"/>
      <c r="L49" s="79"/>
      <c r="M49" s="5"/>
      <c r="N49" s="5"/>
      <c r="O49" s="5"/>
      <c r="P49" s="5"/>
      <c r="Q49" s="5"/>
      <c r="R49" s="5"/>
      <c r="S49" s="5"/>
      <c r="T49" s="5"/>
      <c r="U49" s="10"/>
      <c r="V49" s="10"/>
      <c r="W49" s="10"/>
      <c r="X49" s="10"/>
      <c r="Y49" s="10"/>
      <c r="Z49" s="10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9" ht="14.45" customHeight="1" x14ac:dyDescent="0.15">
      <c r="A50" s="5"/>
      <c r="B50" s="69"/>
      <c r="C50" s="69"/>
      <c r="D50" s="69"/>
      <c r="E50" s="69"/>
      <c r="F50" s="6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9" ht="14.45" customHeight="1" x14ac:dyDescent="0.15">
      <c r="A51" s="5"/>
      <c r="B51" s="69"/>
      <c r="C51" s="69"/>
      <c r="D51" s="69"/>
      <c r="E51" s="69"/>
      <c r="F51" s="6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9" ht="14.45" customHeight="1" x14ac:dyDescent="0.15">
      <c r="A52" s="5"/>
      <c r="W52" s="5"/>
      <c r="X52" s="5"/>
      <c r="Y52" s="5"/>
    </row>
    <row r="53" spans="1:39" ht="14.45" customHeight="1" x14ac:dyDescent="0.15">
      <c r="A53" s="7" t="s">
        <v>63</v>
      </c>
      <c r="U53" s="7"/>
    </row>
    <row r="54" spans="1:39" ht="14.45" customHeight="1" x14ac:dyDescent="0.15">
      <c r="H54" s="6" t="s">
        <v>62</v>
      </c>
    </row>
    <row r="55" spans="1:39" ht="14.45" customHeight="1" x14ac:dyDescent="0.15">
      <c r="H55" s="115" t="str">
        <f>U10</f>
        <v>別府ガールズサッカークラブ</v>
      </c>
      <c r="I55" s="117"/>
      <c r="J55" s="117"/>
      <c r="K55" s="117"/>
      <c r="L55" s="116"/>
      <c r="M55" s="56"/>
      <c r="AC55" s="68"/>
      <c r="AD55" s="68"/>
      <c r="AE55" s="68"/>
      <c r="AF55" s="68"/>
      <c r="AG55" s="56"/>
    </row>
    <row r="56" spans="1:39" ht="14.45" customHeight="1" x14ac:dyDescent="0.15">
      <c r="H56" s="120"/>
      <c r="I56" s="129"/>
      <c r="J56" s="129"/>
      <c r="K56" s="129"/>
      <c r="L56" s="121"/>
      <c r="M56" s="56"/>
      <c r="AC56" s="68"/>
      <c r="AD56" s="68"/>
      <c r="AE56" s="68"/>
      <c r="AF56" s="68"/>
      <c r="AG56" s="56"/>
    </row>
    <row r="57" spans="1:39" s="5" customFormat="1" ht="14.45" customHeight="1" x14ac:dyDescent="0.15">
      <c r="G57" s="73"/>
      <c r="H57" s="6"/>
      <c r="I57" s="6"/>
      <c r="J57" s="6">
        <v>0</v>
      </c>
      <c r="K57" s="220">
        <v>0</v>
      </c>
      <c r="L57" s="6"/>
      <c r="M57" s="6"/>
      <c r="N57" s="6"/>
      <c r="AA57" s="6"/>
      <c r="AB57" s="6"/>
      <c r="AC57" s="6"/>
      <c r="AD57" s="6"/>
      <c r="AE57" s="6"/>
      <c r="AF57" s="6"/>
      <c r="AG57" s="6"/>
      <c r="AH57" s="6"/>
    </row>
    <row r="58" spans="1:39" ht="14.45" customHeight="1" x14ac:dyDescent="0.15">
      <c r="E58" s="18"/>
      <c r="F58" s="15"/>
      <c r="H58" s="9"/>
      <c r="I58" s="9"/>
      <c r="J58" s="218" t="s">
        <v>191</v>
      </c>
      <c r="K58" s="219" t="s">
        <v>190</v>
      </c>
      <c r="L58" s="9"/>
      <c r="M58" s="9"/>
      <c r="N58" s="16"/>
    </row>
    <row r="59" spans="1:39" ht="14.45" customHeight="1" x14ac:dyDescent="0.15">
      <c r="C59" s="6" t="s">
        <v>119</v>
      </c>
      <c r="E59" s="76"/>
      <c r="F59" s="75"/>
      <c r="N59" s="18"/>
      <c r="P59" s="6" t="s">
        <v>119</v>
      </c>
    </row>
    <row r="60" spans="1:39" ht="14.45" customHeight="1" x14ac:dyDescent="0.15">
      <c r="D60" s="115" t="str">
        <f>AB20</f>
        <v>FC.RosaClaroU-12 A</v>
      </c>
      <c r="E60" s="117"/>
      <c r="F60" s="117"/>
      <c r="G60" s="116"/>
      <c r="M60" s="115" t="str">
        <f>U10</f>
        <v>別府ガールズサッカークラブ</v>
      </c>
      <c r="N60" s="117"/>
      <c r="O60" s="117"/>
      <c r="P60" s="116"/>
      <c r="X60" s="68"/>
      <c r="Y60" s="68"/>
      <c r="Z60" s="68"/>
      <c r="AA60" s="68"/>
      <c r="AG60" s="68"/>
      <c r="AH60" s="68"/>
      <c r="AI60" s="68"/>
      <c r="AJ60" s="68"/>
    </row>
    <row r="61" spans="1:39" ht="14.45" customHeight="1" x14ac:dyDescent="0.15">
      <c r="D61" s="120"/>
      <c r="E61" s="129"/>
      <c r="F61" s="129"/>
      <c r="G61" s="121"/>
      <c r="M61" s="120"/>
      <c r="N61" s="129"/>
      <c r="O61" s="129"/>
      <c r="P61" s="121"/>
      <c r="X61" s="68"/>
      <c r="Y61" s="68"/>
      <c r="Z61" s="68"/>
      <c r="AA61" s="68"/>
      <c r="AG61" s="68"/>
      <c r="AH61" s="68"/>
      <c r="AI61" s="68"/>
      <c r="AJ61" s="68"/>
    </row>
    <row r="62" spans="1:39" ht="14.45" customHeight="1" x14ac:dyDescent="0.15">
      <c r="C62" s="73"/>
      <c r="D62" s="73"/>
      <c r="E62" s="74">
        <v>0</v>
      </c>
      <c r="F62" s="95">
        <v>1</v>
      </c>
      <c r="G62" s="73"/>
      <c r="M62" s="73"/>
      <c r="N62" s="73">
        <v>0</v>
      </c>
      <c r="O62" s="96">
        <v>1</v>
      </c>
      <c r="P62" s="73"/>
      <c r="Q62" s="73"/>
      <c r="Z62" s="7"/>
      <c r="AI62" s="7"/>
    </row>
    <row r="63" spans="1:39" ht="14.45" customHeight="1" x14ac:dyDescent="0.15">
      <c r="B63" s="5"/>
      <c r="C63" s="64"/>
      <c r="D63" s="5"/>
      <c r="E63" s="5"/>
      <c r="F63" s="5"/>
      <c r="G63" s="63"/>
      <c r="H63" s="5"/>
      <c r="I63" s="5"/>
      <c r="J63" s="5"/>
      <c r="K63" s="5"/>
      <c r="L63" s="65"/>
      <c r="M63" s="5"/>
      <c r="P63" s="5"/>
      <c r="Q63" s="65"/>
      <c r="R63" s="5"/>
      <c r="S63" s="5"/>
      <c r="T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J63" s="5"/>
      <c r="AK63" s="5"/>
      <c r="AL63" s="5"/>
      <c r="AM63" s="5"/>
    </row>
    <row r="64" spans="1:39" ht="14.45" customHeight="1" x14ac:dyDescent="0.15">
      <c r="A64" s="6" t="s">
        <v>39</v>
      </c>
      <c r="C64" s="75"/>
      <c r="F64" s="6" t="s">
        <v>40</v>
      </c>
      <c r="G64" s="76"/>
      <c r="K64" s="73" t="s">
        <v>120</v>
      </c>
      <c r="L64" s="76"/>
      <c r="N64" s="73"/>
      <c r="P64" s="6" t="s">
        <v>41</v>
      </c>
      <c r="Q64" s="76"/>
    </row>
    <row r="65" spans="1:39" ht="14.45" customHeight="1" x14ac:dyDescent="0.15">
      <c r="A65" s="115" t="str">
        <f>E10</f>
        <v>中津FC POMATO</v>
      </c>
      <c r="B65" s="117"/>
      <c r="C65" s="117"/>
      <c r="D65" s="116"/>
      <c r="F65" s="115" t="str">
        <f>AB20</f>
        <v>FC.RosaClaroU-12 A</v>
      </c>
      <c r="G65" s="117"/>
      <c r="H65" s="117"/>
      <c r="I65" s="116"/>
      <c r="K65" s="115" t="str">
        <f>L10</f>
        <v>Team南大分 Fantasista</v>
      </c>
      <c r="L65" s="117"/>
      <c r="M65" s="117"/>
      <c r="N65" s="116"/>
      <c r="P65" s="115" t="str">
        <f>U10</f>
        <v>別府ガールズサッカークラブ</v>
      </c>
      <c r="Q65" s="117"/>
      <c r="R65" s="117"/>
      <c r="S65" s="116"/>
      <c r="T65" s="17"/>
      <c r="U65" s="68"/>
      <c r="V65" s="68"/>
      <c r="W65" s="68"/>
      <c r="X65" s="68"/>
      <c r="Z65" s="68"/>
      <c r="AA65" s="68"/>
      <c r="AB65" s="68"/>
      <c r="AC65" s="68"/>
      <c r="AE65" s="68"/>
      <c r="AF65" s="68"/>
      <c r="AG65" s="68"/>
      <c r="AH65" s="68"/>
      <c r="AJ65" s="68"/>
      <c r="AK65" s="68"/>
      <c r="AL65" s="68"/>
      <c r="AM65" s="68"/>
    </row>
    <row r="66" spans="1:39" ht="14.45" customHeight="1" x14ac:dyDescent="0.15">
      <c r="A66" s="120"/>
      <c r="B66" s="129"/>
      <c r="C66" s="129"/>
      <c r="D66" s="121"/>
      <c r="F66" s="120"/>
      <c r="G66" s="129"/>
      <c r="H66" s="129"/>
      <c r="I66" s="121"/>
      <c r="K66" s="120"/>
      <c r="L66" s="129"/>
      <c r="M66" s="129"/>
      <c r="N66" s="121"/>
      <c r="P66" s="120"/>
      <c r="Q66" s="129"/>
      <c r="R66" s="129"/>
      <c r="S66" s="121"/>
      <c r="U66" s="68"/>
      <c r="V66" s="68"/>
      <c r="W66" s="68"/>
      <c r="X66" s="68"/>
      <c r="Z66" s="68"/>
      <c r="AA66" s="68"/>
      <c r="AB66" s="68"/>
      <c r="AC66" s="68"/>
      <c r="AE66" s="68"/>
      <c r="AF66" s="68"/>
      <c r="AG66" s="68"/>
      <c r="AH66" s="68"/>
      <c r="AJ66" s="68"/>
      <c r="AK66" s="68"/>
      <c r="AL66" s="68"/>
      <c r="AM66" s="68"/>
    </row>
    <row r="67" spans="1:39" ht="14.45" customHeight="1" x14ac:dyDescent="0.15">
      <c r="F67" s="68"/>
      <c r="Z67" s="68"/>
    </row>
    <row r="68" spans="1:39" ht="14.45" customHeight="1" x14ac:dyDescent="0.15">
      <c r="D68" s="115" t="str">
        <f>E10</f>
        <v>中津FC POMATO</v>
      </c>
      <c r="E68" s="117"/>
      <c r="F68" s="117"/>
      <c r="G68" s="116"/>
      <c r="M68" s="115" t="str">
        <f>L10</f>
        <v>Team南大分 Fantasista</v>
      </c>
      <c r="N68" s="117"/>
      <c r="O68" s="117"/>
      <c r="P68" s="116"/>
      <c r="X68" s="68"/>
      <c r="Y68" s="68"/>
      <c r="Z68" s="68"/>
      <c r="AA68" s="68"/>
      <c r="AG68" s="68"/>
      <c r="AH68" s="68"/>
      <c r="AI68" s="68"/>
      <c r="AJ68" s="68"/>
    </row>
    <row r="69" spans="1:39" ht="14.45" customHeight="1" x14ac:dyDescent="0.15">
      <c r="D69" s="120"/>
      <c r="E69" s="129"/>
      <c r="F69" s="129"/>
      <c r="G69" s="121"/>
      <c r="M69" s="120"/>
      <c r="N69" s="129"/>
      <c r="O69" s="129"/>
      <c r="P69" s="121"/>
      <c r="X69" s="68"/>
      <c r="Y69" s="68"/>
      <c r="Z69" s="68"/>
      <c r="AA69" s="68"/>
      <c r="AG69" s="68"/>
      <c r="AH69" s="68"/>
      <c r="AI69" s="68"/>
      <c r="AJ69" s="68"/>
    </row>
    <row r="70" spans="1:39" ht="14.45" customHeight="1" x14ac:dyDescent="0.15">
      <c r="E70" s="16"/>
      <c r="N70" s="16"/>
    </row>
    <row r="71" spans="1:39" ht="14.45" customHeight="1" x14ac:dyDescent="0.15">
      <c r="E71" s="18"/>
      <c r="F71" s="75"/>
      <c r="G71" s="73"/>
      <c r="H71" s="73"/>
      <c r="I71" s="73"/>
      <c r="J71" s="73"/>
      <c r="K71" s="73"/>
      <c r="L71" s="73"/>
      <c r="M71" s="73"/>
      <c r="N71" s="76"/>
    </row>
    <row r="72" spans="1:39" ht="14.45" customHeight="1" x14ac:dyDescent="0.15">
      <c r="C72" s="5"/>
      <c r="D72" s="5"/>
      <c r="E72" s="5"/>
      <c r="F72" s="5"/>
      <c r="G72" s="5"/>
      <c r="I72" s="6">
        <v>0</v>
      </c>
      <c r="J72" s="96">
        <v>2</v>
      </c>
      <c r="L72" s="5"/>
      <c r="M72" s="5"/>
      <c r="N72" s="5"/>
      <c r="O72" s="5"/>
      <c r="P72" s="5"/>
      <c r="Q72" s="5"/>
      <c r="R72" s="5"/>
      <c r="S72" s="5"/>
      <c r="T72" s="5"/>
      <c r="W72" s="5"/>
      <c r="X72" s="5"/>
      <c r="Y72" s="5"/>
      <c r="Z72" s="5"/>
      <c r="AA72" s="5"/>
      <c r="AF72" s="5"/>
      <c r="AG72" s="5"/>
      <c r="AH72" s="5"/>
      <c r="AI72" s="5"/>
      <c r="AJ72" s="5"/>
      <c r="AK72" s="5"/>
      <c r="AL72" s="5"/>
      <c r="AM72" s="5"/>
    </row>
    <row r="73" spans="1:39" ht="14.45" customHeight="1" x14ac:dyDescent="0.15">
      <c r="G73" s="68"/>
      <c r="H73" s="115" t="str">
        <f>L10</f>
        <v>Team南大分 Fantasista</v>
      </c>
      <c r="I73" s="117"/>
      <c r="J73" s="117"/>
      <c r="K73" s="116"/>
      <c r="AA73" s="68"/>
      <c r="AB73" s="68"/>
      <c r="AC73" s="68"/>
      <c r="AD73" s="68"/>
      <c r="AE73" s="68"/>
    </row>
    <row r="74" spans="1:39" ht="14.45" customHeight="1" x14ac:dyDescent="0.15">
      <c r="G74" s="68"/>
      <c r="H74" s="120"/>
      <c r="I74" s="129"/>
      <c r="J74" s="129"/>
      <c r="K74" s="121"/>
      <c r="S74" s="77"/>
      <c r="AA74" s="68"/>
      <c r="AB74" s="68"/>
      <c r="AC74" s="68"/>
      <c r="AD74" s="68"/>
      <c r="AE74" s="68"/>
      <c r="AM74" s="77"/>
    </row>
    <row r="75" spans="1:39" ht="14.45" customHeight="1" x14ac:dyDescent="0.15">
      <c r="G75" s="68"/>
      <c r="AA75" s="68"/>
    </row>
    <row r="76" spans="1:39" ht="14.45" customHeight="1" x14ac:dyDescent="0.15">
      <c r="G76" s="68"/>
    </row>
    <row r="78" spans="1:39" ht="14.45" customHeight="1" x14ac:dyDescent="0.15">
      <c r="A78" s="7"/>
    </row>
    <row r="81" spans="2:35" ht="14.45" customHeight="1" x14ac:dyDescent="0.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N81" s="5"/>
      <c r="O81" s="5"/>
      <c r="P81" s="5"/>
      <c r="Q81" s="5"/>
      <c r="R81" s="5"/>
      <c r="S81" s="5"/>
      <c r="T81" s="5"/>
      <c r="U81" s="5"/>
      <c r="V81" s="5"/>
      <c r="W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3" spans="2:35" ht="14.45" customHeight="1" x14ac:dyDescent="0.15">
      <c r="F83" s="77"/>
      <c r="R83" s="77"/>
      <c r="AD83" s="77"/>
    </row>
  </sheetData>
  <mergeCells count="163">
    <mergeCell ref="AF47:AG48"/>
    <mergeCell ref="AH47:AI48"/>
    <mergeCell ref="AJ47:AK48"/>
    <mergeCell ref="W47:W48"/>
    <mergeCell ref="AA47:AA48"/>
    <mergeCell ref="AH34:AI35"/>
    <mergeCell ref="AJ34:AK35"/>
    <mergeCell ref="AF39:AG40"/>
    <mergeCell ref="Q28:Q29"/>
    <mergeCell ref="AJ26:AK27"/>
    <mergeCell ref="AH39:AI40"/>
    <mergeCell ref="AJ39:AK40"/>
    <mergeCell ref="AF34:AG35"/>
    <mergeCell ref="AJ32:AK33"/>
    <mergeCell ref="AH30:AI31"/>
    <mergeCell ref="AJ30:AK31"/>
    <mergeCell ref="W30:W31"/>
    <mergeCell ref="H55:L56"/>
    <mergeCell ref="B39:B40"/>
    <mergeCell ref="C39:G40"/>
    <mergeCell ref="H39:L40"/>
    <mergeCell ref="M39:Q40"/>
    <mergeCell ref="R39:V40"/>
    <mergeCell ref="W39:AA40"/>
    <mergeCell ref="AB39:AC40"/>
    <mergeCell ref="AD39:AE40"/>
    <mergeCell ref="AD47:AE48"/>
    <mergeCell ref="D60:G61"/>
    <mergeCell ref="M60:P61"/>
    <mergeCell ref="A65:D66"/>
    <mergeCell ref="F65:I66"/>
    <mergeCell ref="K65:N66"/>
    <mergeCell ref="P65:S66"/>
    <mergeCell ref="H73:K74"/>
    <mergeCell ref="D68:G69"/>
    <mergeCell ref="M68:P69"/>
    <mergeCell ref="E20:I21"/>
    <mergeCell ref="C1:AK5"/>
    <mergeCell ref="B26:B27"/>
    <mergeCell ref="C26:G27"/>
    <mergeCell ref="H26:L27"/>
    <mergeCell ref="M26:Q27"/>
    <mergeCell ref="R26:V27"/>
    <mergeCell ref="W26:AA27"/>
    <mergeCell ref="AB26:AC27"/>
    <mergeCell ref="AD26:AE27"/>
    <mergeCell ref="AF26:AG27"/>
    <mergeCell ref="AH26:AI27"/>
    <mergeCell ref="U10:Y11"/>
    <mergeCell ref="AB10:AF11"/>
    <mergeCell ref="U20:Y21"/>
    <mergeCell ref="AB20:AF21"/>
    <mergeCell ref="L20:P21"/>
    <mergeCell ref="L10:P11"/>
    <mergeCell ref="E10:I11"/>
    <mergeCell ref="AC7:AL7"/>
    <mergeCell ref="A25:D25"/>
    <mergeCell ref="Y15:AB16"/>
    <mergeCell ref="I15:L16"/>
    <mergeCell ref="B47:B48"/>
    <mergeCell ref="C47:G48"/>
    <mergeCell ref="H47:H48"/>
    <mergeCell ref="L47:L48"/>
    <mergeCell ref="M47:M48"/>
    <mergeCell ref="Q47:Q48"/>
    <mergeCell ref="R47:R48"/>
    <mergeCell ref="V47:V48"/>
    <mergeCell ref="AB47:AC48"/>
    <mergeCell ref="W41:W42"/>
    <mergeCell ref="AA41:AA42"/>
    <mergeCell ref="W43:W44"/>
    <mergeCell ref="AA43:AA44"/>
    <mergeCell ref="W45:W46"/>
    <mergeCell ref="AA45:AA46"/>
    <mergeCell ref="M34:M35"/>
    <mergeCell ref="Q34:Q35"/>
    <mergeCell ref="R34:R35"/>
    <mergeCell ref="V34:V35"/>
    <mergeCell ref="W34:W35"/>
    <mergeCell ref="AA34:AA35"/>
    <mergeCell ref="AB34:AC35"/>
    <mergeCell ref="AD34:AE35"/>
    <mergeCell ref="AH45:AI46"/>
    <mergeCell ref="AJ45:AK46"/>
    <mergeCell ref="AC6:AL6"/>
    <mergeCell ref="Q45:Q46"/>
    <mergeCell ref="R45:R46"/>
    <mergeCell ref="V45:V46"/>
    <mergeCell ref="AB45:AC46"/>
    <mergeCell ref="AD45:AE46"/>
    <mergeCell ref="AF45:AG46"/>
    <mergeCell ref="AB43:AC44"/>
    <mergeCell ref="AD43:AE44"/>
    <mergeCell ref="AF43:AG44"/>
    <mergeCell ref="AH43:AI44"/>
    <mergeCell ref="AJ43:AK44"/>
    <mergeCell ref="R43:R44"/>
    <mergeCell ref="V43:V44"/>
    <mergeCell ref="AB41:AC42"/>
    <mergeCell ref="AD41:AE42"/>
    <mergeCell ref="AF41:AG42"/>
    <mergeCell ref="AH41:AI42"/>
    <mergeCell ref="AJ41:AK42"/>
    <mergeCell ref="AD32:AE33"/>
    <mergeCell ref="AF32:AG33"/>
    <mergeCell ref="AH32:AI33"/>
    <mergeCell ref="B45:B46"/>
    <mergeCell ref="C45:G46"/>
    <mergeCell ref="H45:H46"/>
    <mergeCell ref="L45:L46"/>
    <mergeCell ref="M45:M46"/>
    <mergeCell ref="B43:B44"/>
    <mergeCell ref="C43:G44"/>
    <mergeCell ref="H43:H44"/>
    <mergeCell ref="L43:L44"/>
    <mergeCell ref="B41:B42"/>
    <mergeCell ref="C41:G42"/>
    <mergeCell ref="H41:H42"/>
    <mergeCell ref="L41:L42"/>
    <mergeCell ref="M41:M42"/>
    <mergeCell ref="Q41:Q42"/>
    <mergeCell ref="R41:R42"/>
    <mergeCell ref="V41:V42"/>
    <mergeCell ref="AB32:AC33"/>
    <mergeCell ref="A38:D38"/>
    <mergeCell ref="B32:B33"/>
    <mergeCell ref="C32:G33"/>
    <mergeCell ref="H32:H33"/>
    <mergeCell ref="L32:L33"/>
    <mergeCell ref="M32:M33"/>
    <mergeCell ref="Q32:Q33"/>
    <mergeCell ref="R32:R33"/>
    <mergeCell ref="V32:V33"/>
    <mergeCell ref="W32:W33"/>
    <mergeCell ref="AA32:AA33"/>
    <mergeCell ref="B34:B35"/>
    <mergeCell ref="C34:G35"/>
    <mergeCell ref="H34:H35"/>
    <mergeCell ref="L34:L35"/>
    <mergeCell ref="AJ28:AK29"/>
    <mergeCell ref="B30:B31"/>
    <mergeCell ref="C30:G31"/>
    <mergeCell ref="H30:H31"/>
    <mergeCell ref="L30:L31"/>
    <mergeCell ref="R30:R31"/>
    <mergeCell ref="V30:V31"/>
    <mergeCell ref="AB30:AC31"/>
    <mergeCell ref="AD30:AE31"/>
    <mergeCell ref="AF30:AG31"/>
    <mergeCell ref="R28:R29"/>
    <mergeCell ref="V28:V29"/>
    <mergeCell ref="AB28:AC29"/>
    <mergeCell ref="AD28:AE29"/>
    <mergeCell ref="AF28:AG29"/>
    <mergeCell ref="AH28:AI29"/>
    <mergeCell ref="W28:W29"/>
    <mergeCell ref="AA28:AA29"/>
    <mergeCell ref="AA30:AA31"/>
    <mergeCell ref="B28:B29"/>
    <mergeCell ref="C28:G29"/>
    <mergeCell ref="H28:H29"/>
    <mergeCell ref="L28:L29"/>
    <mergeCell ref="M28:M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topLeftCell="A14" zoomScale="55" zoomScaleNormal="55" workbookViewId="0">
      <selection activeCell="N24" sqref="N24"/>
    </sheetView>
  </sheetViews>
  <sheetFormatPr defaultColWidth="8.75" defaultRowHeight="13.5" x14ac:dyDescent="0.15"/>
  <cols>
    <col min="1" max="1" width="12.25" style="19" customWidth="1"/>
    <col min="2" max="10" width="3.75" style="19" customWidth="1"/>
    <col min="11" max="16384" width="8.75" style="19"/>
  </cols>
  <sheetData>
    <row r="1" spans="1:24" ht="18" customHeight="1" x14ac:dyDescent="0.15"/>
    <row r="2" spans="1:24" ht="36" customHeight="1" thickBot="1" x14ac:dyDescent="0.35">
      <c r="A2" s="20" t="s">
        <v>37</v>
      </c>
    </row>
    <row r="3" spans="1:24" ht="57.75" thickBot="1" x14ac:dyDescent="0.2">
      <c r="A3" s="21" t="s">
        <v>25</v>
      </c>
      <c r="B3" s="200" t="str">
        <f>A4</f>
        <v>RosaClaro</v>
      </c>
      <c r="C3" s="189"/>
      <c r="D3" s="189"/>
      <c r="E3" s="189" t="str">
        <f>A7</f>
        <v>POMATO</v>
      </c>
      <c r="F3" s="189"/>
      <c r="G3" s="189"/>
      <c r="H3" s="189" t="str">
        <f>A10</f>
        <v>南大分</v>
      </c>
      <c r="I3" s="189"/>
      <c r="J3" s="189"/>
      <c r="K3" s="22" t="s">
        <v>26</v>
      </c>
      <c r="L3" s="23" t="s">
        <v>43</v>
      </c>
      <c r="M3" s="23" t="s">
        <v>27</v>
      </c>
      <c r="N3" s="24" t="s">
        <v>29</v>
      </c>
      <c r="O3" s="24" t="s">
        <v>30</v>
      </c>
      <c r="P3" s="24" t="s">
        <v>31</v>
      </c>
      <c r="Q3" s="190" t="s">
        <v>32</v>
      </c>
      <c r="R3" s="191"/>
      <c r="S3" s="190" t="s">
        <v>33</v>
      </c>
      <c r="T3" s="191"/>
      <c r="U3" s="190" t="s">
        <v>34</v>
      </c>
      <c r="V3" s="191"/>
      <c r="W3" s="198" t="s">
        <v>35</v>
      </c>
      <c r="X3" s="199"/>
    </row>
    <row r="4" spans="1:24" ht="36" customHeight="1" thickTop="1" x14ac:dyDescent="0.15">
      <c r="A4" s="193" t="s">
        <v>65</v>
      </c>
      <c r="B4" s="25"/>
      <c r="C4" s="26"/>
      <c r="D4" s="27"/>
      <c r="E4" s="28"/>
      <c r="F4" s="28" t="str">
        <f>IF(E6="","",IF(E6&gt;G6,"○",IF(E6&lt;G6,"●",IF(E6=G6,"△"))))</f>
        <v/>
      </c>
      <c r="G4" s="28"/>
      <c r="H4" s="29"/>
      <c r="I4" s="28"/>
      <c r="J4" s="30"/>
      <c r="K4" s="194">
        <f>COUNTIF(B4:J4,"○")</f>
        <v>0</v>
      </c>
      <c r="L4" s="195">
        <v>0</v>
      </c>
      <c r="M4" s="178">
        <f>COUNTIF(B4:J4,"●")</f>
        <v>0</v>
      </c>
      <c r="N4" s="178">
        <f>SUM(H6,E6)</f>
        <v>0</v>
      </c>
      <c r="O4" s="178">
        <f>SUM(J6,G6)</f>
        <v>0</v>
      </c>
      <c r="P4" s="178">
        <f>(K4*3)+(L4*1)</f>
        <v>0</v>
      </c>
      <c r="Q4" s="183" t="e">
        <f>RANK(P4,P$25:P$33)</f>
        <v>#N/A</v>
      </c>
      <c r="R4" s="171" t="s">
        <v>28</v>
      </c>
      <c r="S4" s="192">
        <f>N4-O4</f>
        <v>0</v>
      </c>
      <c r="T4" s="192"/>
      <c r="U4" s="183" t="e">
        <f>RANK(S4,S$26:S$33)</f>
        <v>#N/A</v>
      </c>
      <c r="V4" s="171" t="s">
        <v>28</v>
      </c>
      <c r="W4" s="187"/>
      <c r="X4" s="188"/>
    </row>
    <row r="5" spans="1:24" ht="36" customHeight="1" x14ac:dyDescent="0.15">
      <c r="A5" s="193"/>
      <c r="B5" s="32"/>
      <c r="C5" s="33"/>
      <c r="D5" s="34"/>
      <c r="E5" s="35"/>
      <c r="F5" s="35" t="s">
        <v>36</v>
      </c>
      <c r="G5" s="35"/>
      <c r="H5" s="36"/>
      <c r="I5" s="35" t="s">
        <v>36</v>
      </c>
      <c r="J5" s="37"/>
      <c r="K5" s="194"/>
      <c r="L5" s="177"/>
      <c r="M5" s="178"/>
      <c r="N5" s="178"/>
      <c r="O5" s="178"/>
      <c r="P5" s="178"/>
      <c r="Q5" s="183"/>
      <c r="R5" s="171"/>
      <c r="S5" s="192"/>
      <c r="T5" s="192"/>
      <c r="U5" s="183"/>
      <c r="V5" s="171"/>
      <c r="W5" s="187"/>
      <c r="X5" s="188"/>
    </row>
    <row r="6" spans="1:24" ht="36" customHeight="1" x14ac:dyDescent="0.15">
      <c r="A6" s="174"/>
      <c r="B6" s="38"/>
      <c r="C6" s="39"/>
      <c r="D6" s="40"/>
      <c r="E6" s="41"/>
      <c r="F6" s="42"/>
      <c r="G6" s="41"/>
      <c r="H6" s="43"/>
      <c r="I6" s="42"/>
      <c r="J6" s="31"/>
      <c r="K6" s="175"/>
      <c r="L6" s="178"/>
      <c r="M6" s="179"/>
      <c r="N6" s="179"/>
      <c r="O6" s="179"/>
      <c r="P6" s="179"/>
      <c r="Q6" s="180"/>
      <c r="R6" s="181"/>
      <c r="S6" s="182"/>
      <c r="T6" s="182"/>
      <c r="U6" s="180"/>
      <c r="V6" s="181"/>
      <c r="W6" s="172"/>
      <c r="X6" s="173"/>
    </row>
    <row r="7" spans="1:24" ht="36" customHeight="1" x14ac:dyDescent="0.15">
      <c r="A7" s="184" t="s">
        <v>38</v>
      </c>
      <c r="B7" s="44"/>
      <c r="C7" s="35" t="str">
        <f>IF(B9="","",IF(B9&gt;D9,"○",IF(B9&lt;D9,"●",IF(B9=D9,"△"))))</f>
        <v/>
      </c>
      <c r="D7" s="37"/>
      <c r="E7" s="33"/>
      <c r="F7" s="33"/>
      <c r="G7" s="33"/>
      <c r="H7" s="36"/>
      <c r="I7" s="35" t="str">
        <f>IF(H9="","",IF(H9&gt;J9,"○",IF(H9&lt;J9,"●",IF(H9=J9,"△"))))</f>
        <v/>
      </c>
      <c r="J7" s="37"/>
      <c r="K7" s="196">
        <f>COUNTIF(B7:J7,"○")</f>
        <v>0</v>
      </c>
      <c r="L7" s="176">
        <v>0</v>
      </c>
      <c r="M7" s="176">
        <f>COUNTIF(B7:J7,"●")</f>
        <v>0</v>
      </c>
      <c r="N7" s="176">
        <f>SUM(B9,H9)</f>
        <v>0</v>
      </c>
      <c r="O7" s="176">
        <f>SUM(D9,J9)</f>
        <v>0</v>
      </c>
      <c r="P7" s="176">
        <f>(K7*3)+(L7*1)</f>
        <v>0</v>
      </c>
      <c r="Q7" s="201" t="e">
        <f>RANK(P7,P$26:P$33)</f>
        <v>#N/A</v>
      </c>
      <c r="R7" s="169" t="s">
        <v>28</v>
      </c>
      <c r="S7" s="182">
        <f>N7-O7</f>
        <v>0</v>
      </c>
      <c r="T7" s="182"/>
      <c r="U7" s="201" t="e">
        <f>RANK(S7,S$26:S$33)</f>
        <v>#N/A</v>
      </c>
      <c r="V7" s="169" t="s">
        <v>28</v>
      </c>
      <c r="W7" s="172"/>
      <c r="X7" s="173"/>
    </row>
    <row r="8" spans="1:24" ht="36" customHeight="1" x14ac:dyDescent="0.15">
      <c r="A8" s="185"/>
      <c r="B8" s="44"/>
      <c r="C8" s="35" t="s">
        <v>36</v>
      </c>
      <c r="D8" s="37"/>
      <c r="E8" s="33"/>
      <c r="F8" s="33"/>
      <c r="G8" s="33"/>
      <c r="H8" s="36"/>
      <c r="I8" s="35" t="s">
        <v>36</v>
      </c>
      <c r="J8" s="37"/>
      <c r="K8" s="197"/>
      <c r="L8" s="177"/>
      <c r="M8" s="177"/>
      <c r="N8" s="177"/>
      <c r="O8" s="177"/>
      <c r="P8" s="177"/>
      <c r="Q8" s="202"/>
      <c r="R8" s="170"/>
      <c r="S8" s="182"/>
      <c r="T8" s="182"/>
      <c r="U8" s="202"/>
      <c r="V8" s="170"/>
      <c r="W8" s="172"/>
      <c r="X8" s="173"/>
    </row>
    <row r="9" spans="1:24" ht="36" customHeight="1" x14ac:dyDescent="0.15">
      <c r="A9" s="186"/>
      <c r="B9" s="45"/>
      <c r="C9" s="42"/>
      <c r="D9" s="31"/>
      <c r="E9" s="46"/>
      <c r="F9" s="39"/>
      <c r="G9" s="46"/>
      <c r="H9" s="43"/>
      <c r="I9" s="42"/>
      <c r="J9" s="31"/>
      <c r="K9" s="194"/>
      <c r="L9" s="178"/>
      <c r="M9" s="178"/>
      <c r="N9" s="178"/>
      <c r="O9" s="178"/>
      <c r="P9" s="178"/>
      <c r="Q9" s="183"/>
      <c r="R9" s="171"/>
      <c r="S9" s="182"/>
      <c r="T9" s="182"/>
      <c r="U9" s="183"/>
      <c r="V9" s="171"/>
      <c r="W9" s="172"/>
      <c r="X9" s="173"/>
    </row>
    <row r="10" spans="1:24" ht="36" customHeight="1" x14ac:dyDescent="0.15">
      <c r="A10" s="174" t="s">
        <v>68</v>
      </c>
      <c r="B10" s="44"/>
      <c r="C10" s="35"/>
      <c r="D10" s="37"/>
      <c r="E10" s="35"/>
      <c r="F10" s="35" t="str">
        <f>IF(E12="","",IF(E12&gt;G12,"○",IF(E12&lt;G12,"●",IF(E12=G12,"△"))))</f>
        <v/>
      </c>
      <c r="G10" s="35"/>
      <c r="H10" s="47"/>
      <c r="I10" s="33"/>
      <c r="J10" s="34"/>
      <c r="K10" s="175">
        <f>COUNTIF(B10:J10,"○")</f>
        <v>0</v>
      </c>
      <c r="L10" s="176">
        <v>0</v>
      </c>
      <c r="M10" s="179">
        <f>COUNTIF(B10:J10,"●")</f>
        <v>0</v>
      </c>
      <c r="N10" s="179">
        <f>SUM(B12,E12)</f>
        <v>0</v>
      </c>
      <c r="O10" s="179">
        <f>SUM(D12,G12)</f>
        <v>0</v>
      </c>
      <c r="P10" s="179">
        <f>(K10*3)+(L10*1)</f>
        <v>0</v>
      </c>
      <c r="Q10" s="180" t="e">
        <f>RANK(P10,P$26:P$33)</f>
        <v>#N/A</v>
      </c>
      <c r="R10" s="181" t="s">
        <v>28</v>
      </c>
      <c r="S10" s="182">
        <f>N10-O10</f>
        <v>0</v>
      </c>
      <c r="T10" s="182"/>
      <c r="U10" s="180" t="e">
        <f>RANK(S10,S$26:S$33)</f>
        <v>#N/A</v>
      </c>
      <c r="V10" s="181" t="s">
        <v>28</v>
      </c>
      <c r="W10" s="172"/>
      <c r="X10" s="173"/>
    </row>
    <row r="11" spans="1:24" ht="36" customHeight="1" x14ac:dyDescent="0.15">
      <c r="A11" s="174"/>
      <c r="B11" s="44"/>
      <c r="C11" s="35" t="s">
        <v>36</v>
      </c>
      <c r="D11" s="37"/>
      <c r="E11" s="35"/>
      <c r="F11" s="35" t="s">
        <v>36</v>
      </c>
      <c r="G11" s="35"/>
      <c r="H11" s="47"/>
      <c r="I11" s="33"/>
      <c r="J11" s="34"/>
      <c r="K11" s="175"/>
      <c r="L11" s="177"/>
      <c r="M11" s="179"/>
      <c r="N11" s="179"/>
      <c r="O11" s="179"/>
      <c r="P11" s="179"/>
      <c r="Q11" s="180"/>
      <c r="R11" s="181"/>
      <c r="S11" s="182"/>
      <c r="T11" s="182"/>
      <c r="U11" s="180"/>
      <c r="V11" s="181"/>
      <c r="W11" s="172"/>
      <c r="X11" s="173"/>
    </row>
    <row r="12" spans="1:24" ht="36" customHeight="1" x14ac:dyDescent="0.15">
      <c r="A12" s="174"/>
      <c r="B12" s="45"/>
      <c r="C12" s="42"/>
      <c r="D12" s="31"/>
      <c r="E12" s="41"/>
      <c r="F12" s="42"/>
      <c r="G12" s="41"/>
      <c r="H12" s="48"/>
      <c r="I12" s="39"/>
      <c r="J12" s="40"/>
      <c r="K12" s="175"/>
      <c r="L12" s="178"/>
      <c r="M12" s="179"/>
      <c r="N12" s="179"/>
      <c r="O12" s="179"/>
      <c r="P12" s="179"/>
      <c r="Q12" s="180"/>
      <c r="R12" s="181"/>
      <c r="S12" s="182"/>
      <c r="T12" s="182"/>
      <c r="U12" s="180"/>
      <c r="V12" s="181"/>
      <c r="W12" s="172"/>
      <c r="X12" s="173"/>
    </row>
    <row r="13" spans="1:24" ht="36" customHeight="1" thickBot="1" x14ac:dyDescent="0.2">
      <c r="A13" s="49"/>
      <c r="B13" s="50"/>
      <c r="C13" s="51"/>
      <c r="D13" s="50"/>
      <c r="E13" s="50"/>
      <c r="F13" s="51"/>
      <c r="G13" s="50"/>
      <c r="H13" s="50"/>
      <c r="I13" s="51"/>
      <c r="J13" s="50"/>
      <c r="K13" s="50"/>
      <c r="L13" s="50"/>
      <c r="M13" s="50"/>
      <c r="N13" s="50"/>
      <c r="O13" s="50"/>
      <c r="P13" s="50"/>
      <c r="Q13" s="52"/>
      <c r="R13" s="53"/>
      <c r="S13" s="54"/>
      <c r="T13" s="54"/>
      <c r="U13" s="52"/>
      <c r="V13" s="53"/>
      <c r="W13" s="55"/>
      <c r="X13" s="55"/>
    </row>
    <row r="14" spans="1:24" ht="57.75" thickBot="1" x14ac:dyDescent="0.2">
      <c r="A14" s="21" t="s">
        <v>25</v>
      </c>
      <c r="B14" s="200" t="str">
        <f>A15</f>
        <v>別府</v>
      </c>
      <c r="C14" s="189"/>
      <c r="D14" s="189"/>
      <c r="E14" s="189" t="str">
        <f>A18</f>
        <v>カティオーラ</v>
      </c>
      <c r="F14" s="189"/>
      <c r="G14" s="189"/>
      <c r="H14" s="189" t="str">
        <f>A21</f>
        <v>SKK</v>
      </c>
      <c r="I14" s="189"/>
      <c r="J14" s="189"/>
      <c r="K14" s="22" t="s">
        <v>26</v>
      </c>
      <c r="L14" s="23" t="s">
        <v>43</v>
      </c>
      <c r="M14" s="23" t="s">
        <v>27</v>
      </c>
      <c r="N14" s="24" t="s">
        <v>29</v>
      </c>
      <c r="O14" s="24" t="s">
        <v>30</v>
      </c>
      <c r="P14" s="24" t="s">
        <v>31</v>
      </c>
      <c r="Q14" s="190" t="s">
        <v>32</v>
      </c>
      <c r="R14" s="191"/>
      <c r="S14" s="190" t="s">
        <v>33</v>
      </c>
      <c r="T14" s="191"/>
      <c r="U14" s="190" t="s">
        <v>34</v>
      </c>
      <c r="V14" s="191"/>
      <c r="W14" s="198" t="s">
        <v>35</v>
      </c>
      <c r="X14" s="199"/>
    </row>
    <row r="15" spans="1:24" ht="36" customHeight="1" thickTop="1" x14ac:dyDescent="0.15">
      <c r="A15" s="193" t="s">
        <v>69</v>
      </c>
      <c r="B15" s="25"/>
      <c r="C15" s="26"/>
      <c r="D15" s="27"/>
      <c r="E15" s="28"/>
      <c r="F15" s="28" t="str">
        <f>IF(E17="","",IF(E17&gt;G17,"○",IF(E17&lt;G17,"●",IF(E17=G17,"△"))))</f>
        <v/>
      </c>
      <c r="G15" s="28"/>
      <c r="H15" s="29"/>
      <c r="I15" s="28"/>
      <c r="J15" s="30"/>
      <c r="K15" s="194">
        <f>COUNTIF(B15:J15,"○")</f>
        <v>0</v>
      </c>
      <c r="L15" s="195">
        <v>0</v>
      </c>
      <c r="M15" s="178">
        <f>COUNTIF(B15:J15,"●")</f>
        <v>0</v>
      </c>
      <c r="N15" s="178">
        <f>SUM(H17,E17)</f>
        <v>0</v>
      </c>
      <c r="O15" s="178">
        <f>SUM(J17,G17)</f>
        <v>0</v>
      </c>
      <c r="P15" s="178">
        <f>(K15*3)+(L15*1)</f>
        <v>0</v>
      </c>
      <c r="Q15" s="183" t="e">
        <f>RANK(P15,P$25:P$33)</f>
        <v>#N/A</v>
      </c>
      <c r="R15" s="171" t="s">
        <v>28</v>
      </c>
      <c r="S15" s="192">
        <f>N15-O15</f>
        <v>0</v>
      </c>
      <c r="T15" s="192"/>
      <c r="U15" s="183">
        <f>RANK(S15,S15:T23)</f>
        <v>1</v>
      </c>
      <c r="V15" s="171" t="s">
        <v>28</v>
      </c>
      <c r="W15" s="187"/>
      <c r="X15" s="188"/>
    </row>
    <row r="16" spans="1:24" ht="36" customHeight="1" x14ac:dyDescent="0.15">
      <c r="A16" s="193"/>
      <c r="B16" s="32"/>
      <c r="C16" s="33"/>
      <c r="D16" s="34"/>
      <c r="E16" s="35"/>
      <c r="F16" s="35" t="s">
        <v>36</v>
      </c>
      <c r="G16" s="35"/>
      <c r="H16" s="36"/>
      <c r="I16" s="35" t="s">
        <v>36</v>
      </c>
      <c r="J16" s="37"/>
      <c r="K16" s="194"/>
      <c r="L16" s="177"/>
      <c r="M16" s="178"/>
      <c r="N16" s="178"/>
      <c r="O16" s="178"/>
      <c r="P16" s="178"/>
      <c r="Q16" s="183"/>
      <c r="R16" s="171"/>
      <c r="S16" s="192"/>
      <c r="T16" s="192"/>
      <c r="U16" s="183"/>
      <c r="V16" s="171"/>
      <c r="W16" s="187"/>
      <c r="X16" s="188"/>
    </row>
    <row r="17" spans="1:24" ht="36" customHeight="1" x14ac:dyDescent="0.15">
      <c r="A17" s="174"/>
      <c r="B17" s="38"/>
      <c r="C17" s="39"/>
      <c r="D17" s="40"/>
      <c r="E17" s="41"/>
      <c r="F17" s="42"/>
      <c r="G17" s="41"/>
      <c r="H17" s="43"/>
      <c r="I17" s="42"/>
      <c r="J17" s="31"/>
      <c r="K17" s="175"/>
      <c r="L17" s="178"/>
      <c r="M17" s="179"/>
      <c r="N17" s="179"/>
      <c r="O17" s="179"/>
      <c r="P17" s="179"/>
      <c r="Q17" s="180"/>
      <c r="R17" s="181"/>
      <c r="S17" s="182"/>
      <c r="T17" s="182"/>
      <c r="U17" s="180"/>
      <c r="V17" s="181"/>
      <c r="W17" s="172"/>
      <c r="X17" s="173"/>
    </row>
    <row r="18" spans="1:24" ht="36" customHeight="1" x14ac:dyDescent="0.15">
      <c r="A18" s="184" t="s">
        <v>67</v>
      </c>
      <c r="B18" s="44"/>
      <c r="C18" s="35" t="str">
        <f>IF(B20="","",IF(B20&gt;D20,"○",IF(B20&lt;D20,"●",IF(B20=D20,"△"))))</f>
        <v/>
      </c>
      <c r="D18" s="37"/>
      <c r="E18" s="33"/>
      <c r="F18" s="33"/>
      <c r="G18" s="33"/>
      <c r="H18" s="36"/>
      <c r="I18" s="35" t="str">
        <f>IF(H20="","",IF(H20&gt;J20,"○",IF(H20&lt;J20,"●",IF(H20=J20,"△"))))</f>
        <v/>
      </c>
      <c r="J18" s="37"/>
      <c r="K18" s="196">
        <f>COUNTIF(B18:J18,"○")</f>
        <v>0</v>
      </c>
      <c r="L18" s="176">
        <v>0</v>
      </c>
      <c r="M18" s="176">
        <f>COUNTIF(B18:J18,"●")</f>
        <v>0</v>
      </c>
      <c r="N18" s="176">
        <f>SUM(B20,H20)</f>
        <v>0</v>
      </c>
      <c r="O18" s="176">
        <f>SUM(D20,J20)</f>
        <v>0</v>
      </c>
      <c r="P18" s="176">
        <f>(K18*3)+(L18*1)</f>
        <v>0</v>
      </c>
      <c r="Q18" s="201" t="e">
        <f>RANK(P18,P$26:P$33)</f>
        <v>#N/A</v>
      </c>
      <c r="R18" s="169" t="s">
        <v>28</v>
      </c>
      <c r="S18" s="182">
        <f>N18-O18</f>
        <v>0</v>
      </c>
      <c r="T18" s="182"/>
      <c r="U18" s="183">
        <f>RANK(S18,S15:T23)</f>
        <v>1</v>
      </c>
      <c r="V18" s="169" t="s">
        <v>28</v>
      </c>
      <c r="W18" s="172"/>
      <c r="X18" s="173"/>
    </row>
    <row r="19" spans="1:24" ht="36" customHeight="1" x14ac:dyDescent="0.15">
      <c r="A19" s="185"/>
      <c r="B19" s="44"/>
      <c r="C19" s="35" t="s">
        <v>36</v>
      </c>
      <c r="D19" s="37"/>
      <c r="E19" s="33"/>
      <c r="F19" s="33"/>
      <c r="G19" s="33"/>
      <c r="H19" s="36"/>
      <c r="I19" s="35" t="s">
        <v>36</v>
      </c>
      <c r="J19" s="37"/>
      <c r="K19" s="197"/>
      <c r="L19" s="177"/>
      <c r="M19" s="177"/>
      <c r="N19" s="177"/>
      <c r="O19" s="177"/>
      <c r="P19" s="177"/>
      <c r="Q19" s="202"/>
      <c r="R19" s="170"/>
      <c r="S19" s="182"/>
      <c r="T19" s="182"/>
      <c r="U19" s="183"/>
      <c r="V19" s="170"/>
      <c r="W19" s="172"/>
      <c r="X19" s="173"/>
    </row>
    <row r="20" spans="1:24" ht="36" customHeight="1" x14ac:dyDescent="0.15">
      <c r="A20" s="186"/>
      <c r="B20" s="45"/>
      <c r="C20" s="42"/>
      <c r="D20" s="31"/>
      <c r="E20" s="46"/>
      <c r="F20" s="39"/>
      <c r="G20" s="46"/>
      <c r="H20" s="43"/>
      <c r="I20" s="42"/>
      <c r="J20" s="31"/>
      <c r="K20" s="194"/>
      <c r="L20" s="178"/>
      <c r="M20" s="178"/>
      <c r="N20" s="178"/>
      <c r="O20" s="178"/>
      <c r="P20" s="178"/>
      <c r="Q20" s="183"/>
      <c r="R20" s="171"/>
      <c r="S20" s="182"/>
      <c r="T20" s="182"/>
      <c r="U20" s="180"/>
      <c r="V20" s="171"/>
      <c r="W20" s="172"/>
      <c r="X20" s="173"/>
    </row>
    <row r="21" spans="1:24" ht="36" customHeight="1" x14ac:dyDescent="0.15">
      <c r="A21" s="174" t="s">
        <v>70</v>
      </c>
      <c r="B21" s="44"/>
      <c r="C21" s="35"/>
      <c r="D21" s="37"/>
      <c r="E21" s="35"/>
      <c r="F21" s="35" t="str">
        <f>IF(E23="","",IF(E23&gt;G23,"○",IF(E23&lt;G23,"●",IF(E23=G23,"△"))))</f>
        <v/>
      </c>
      <c r="G21" s="35"/>
      <c r="H21" s="47"/>
      <c r="I21" s="33"/>
      <c r="J21" s="34"/>
      <c r="K21" s="175">
        <f>COUNTIF(B21:J21,"○")</f>
        <v>0</v>
      </c>
      <c r="L21" s="176">
        <v>0</v>
      </c>
      <c r="M21" s="179">
        <f>COUNTIF(B21:J21,"●")</f>
        <v>0</v>
      </c>
      <c r="N21" s="179">
        <f>SUM(B23,E23)</f>
        <v>0</v>
      </c>
      <c r="O21" s="179">
        <f>SUM(D23,G23)</f>
        <v>0</v>
      </c>
      <c r="P21" s="179">
        <f>(K21*3)+(L21*1)</f>
        <v>0</v>
      </c>
      <c r="Q21" s="180" t="e">
        <f>RANK(P21,P$26:P$33)</f>
        <v>#N/A</v>
      </c>
      <c r="R21" s="181" t="s">
        <v>28</v>
      </c>
      <c r="S21" s="182">
        <f>N21-O21</f>
        <v>0</v>
      </c>
      <c r="T21" s="182"/>
      <c r="U21" s="183">
        <f>RANK(S21,S15:T23)</f>
        <v>1</v>
      </c>
      <c r="V21" s="181" t="s">
        <v>28</v>
      </c>
      <c r="W21" s="172"/>
      <c r="X21" s="173"/>
    </row>
    <row r="22" spans="1:24" ht="36" customHeight="1" x14ac:dyDescent="0.15">
      <c r="A22" s="174"/>
      <c r="B22" s="44"/>
      <c r="C22" s="35" t="s">
        <v>36</v>
      </c>
      <c r="D22" s="37"/>
      <c r="E22" s="35"/>
      <c r="F22" s="35" t="s">
        <v>36</v>
      </c>
      <c r="G22" s="35"/>
      <c r="H22" s="47"/>
      <c r="I22" s="33"/>
      <c r="J22" s="34"/>
      <c r="K22" s="175"/>
      <c r="L22" s="177"/>
      <c r="M22" s="179"/>
      <c r="N22" s="179"/>
      <c r="O22" s="179"/>
      <c r="P22" s="179"/>
      <c r="Q22" s="180"/>
      <c r="R22" s="181"/>
      <c r="S22" s="182"/>
      <c r="T22" s="182"/>
      <c r="U22" s="183"/>
      <c r="V22" s="181"/>
      <c r="W22" s="172"/>
      <c r="X22" s="173"/>
    </row>
    <row r="23" spans="1:24" ht="36" customHeight="1" x14ac:dyDescent="0.15">
      <c r="A23" s="174"/>
      <c r="B23" s="45"/>
      <c r="C23" s="42"/>
      <c r="D23" s="31"/>
      <c r="E23" s="41"/>
      <c r="F23" s="42"/>
      <c r="G23" s="41"/>
      <c r="H23" s="48"/>
      <c r="I23" s="39"/>
      <c r="J23" s="40"/>
      <c r="K23" s="175"/>
      <c r="L23" s="178"/>
      <c r="M23" s="179"/>
      <c r="N23" s="179"/>
      <c r="O23" s="179"/>
      <c r="P23" s="179"/>
      <c r="Q23" s="180"/>
      <c r="R23" s="181"/>
      <c r="S23" s="182"/>
      <c r="T23" s="182"/>
      <c r="U23" s="180"/>
      <c r="V23" s="181"/>
      <c r="W23" s="172"/>
      <c r="X23" s="173"/>
    </row>
  </sheetData>
  <mergeCells count="92">
    <mergeCell ref="P18:P20"/>
    <mergeCell ref="Q18:Q20"/>
    <mergeCell ref="R18:R20"/>
    <mergeCell ref="S18:T20"/>
    <mergeCell ref="U18:U20"/>
    <mergeCell ref="K18:K20"/>
    <mergeCell ref="L18:L20"/>
    <mergeCell ref="M18:M20"/>
    <mergeCell ref="N18:N20"/>
    <mergeCell ref="O18:O20"/>
    <mergeCell ref="W3:X3"/>
    <mergeCell ref="A4:A6"/>
    <mergeCell ref="K4:K6"/>
    <mergeCell ref="M4:M6"/>
    <mergeCell ref="N4:N6"/>
    <mergeCell ref="O4:O6"/>
    <mergeCell ref="B3:D3"/>
    <mergeCell ref="E3:G3"/>
    <mergeCell ref="H3:J3"/>
    <mergeCell ref="Q3:R3"/>
    <mergeCell ref="L4:L6"/>
    <mergeCell ref="S3:T3"/>
    <mergeCell ref="U3:V3"/>
    <mergeCell ref="V10:V12"/>
    <mergeCell ref="W7:X9"/>
    <mergeCell ref="W4:X6"/>
    <mergeCell ref="P4:P6"/>
    <mergeCell ref="Q4:Q6"/>
    <mergeCell ref="R4:R6"/>
    <mergeCell ref="S4:T6"/>
    <mergeCell ref="U4:U6"/>
    <mergeCell ref="V4:V6"/>
    <mergeCell ref="Q7:Q9"/>
    <mergeCell ref="R7:R9"/>
    <mergeCell ref="S7:T9"/>
    <mergeCell ref="U7:U9"/>
    <mergeCell ref="V7:V9"/>
    <mergeCell ref="P7:P9"/>
    <mergeCell ref="A7:A9"/>
    <mergeCell ref="L7:L9"/>
    <mergeCell ref="L10:L12"/>
    <mergeCell ref="B14:D14"/>
    <mergeCell ref="E14:G14"/>
    <mergeCell ref="A10:A12"/>
    <mergeCell ref="K10:K12"/>
    <mergeCell ref="O7:O9"/>
    <mergeCell ref="N7:N9"/>
    <mergeCell ref="M7:M9"/>
    <mergeCell ref="K7:K9"/>
    <mergeCell ref="W14:X14"/>
    <mergeCell ref="M10:M12"/>
    <mergeCell ref="S14:T14"/>
    <mergeCell ref="U14:V14"/>
    <mergeCell ref="W10:X12"/>
    <mergeCell ref="N10:N12"/>
    <mergeCell ref="O10:O12"/>
    <mergeCell ref="P10:P12"/>
    <mergeCell ref="Q10:Q12"/>
    <mergeCell ref="R10:R12"/>
    <mergeCell ref="S10:T12"/>
    <mergeCell ref="U10:U12"/>
    <mergeCell ref="A15:A17"/>
    <mergeCell ref="K15:K17"/>
    <mergeCell ref="L15:L17"/>
    <mergeCell ref="M15:M17"/>
    <mergeCell ref="N15:N17"/>
    <mergeCell ref="U15:U17"/>
    <mergeCell ref="V15:V17"/>
    <mergeCell ref="W15:X17"/>
    <mergeCell ref="H14:J14"/>
    <mergeCell ref="Q14:R14"/>
    <mergeCell ref="O15:O17"/>
    <mergeCell ref="P15:P17"/>
    <mergeCell ref="Q15:Q17"/>
    <mergeCell ref="R15:R17"/>
    <mergeCell ref="S15:T17"/>
    <mergeCell ref="V18:V20"/>
    <mergeCell ref="W18:X20"/>
    <mergeCell ref="A21:A23"/>
    <mergeCell ref="K21:K23"/>
    <mergeCell ref="L21:L23"/>
    <mergeCell ref="M21:M23"/>
    <mergeCell ref="N21:N23"/>
    <mergeCell ref="O21:O23"/>
    <mergeCell ref="P21:P23"/>
    <mergeCell ref="Q21:Q23"/>
    <mergeCell ref="R21:R23"/>
    <mergeCell ref="S21:T23"/>
    <mergeCell ref="U21:U23"/>
    <mergeCell ref="V21:V23"/>
    <mergeCell ref="W21:X23"/>
    <mergeCell ref="A18:A20"/>
  </mergeCells>
  <phoneticPr fontId="2"/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AE31-411D-4E13-BF78-2703B75D6859}">
  <dimension ref="A1:L16"/>
  <sheetViews>
    <sheetView zoomScale="75" zoomScaleNormal="75" workbookViewId="0">
      <selection activeCell="D1" sqref="D1"/>
    </sheetView>
  </sheetViews>
  <sheetFormatPr defaultRowHeight="13.5" x14ac:dyDescent="0.15"/>
  <sheetData>
    <row r="1" spans="1:12" ht="42" x14ac:dyDescent="0.4">
      <c r="A1" s="59" t="s">
        <v>44</v>
      </c>
    </row>
    <row r="2" spans="1:12" ht="28.5" x14ac:dyDescent="0.3">
      <c r="A2" s="4"/>
    </row>
    <row r="16" spans="1:12" x14ac:dyDescent="0.15">
      <c r="L16" s="5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9335-9E07-4CC0-8455-51244DA1D740}">
  <dimension ref="A1:L43"/>
  <sheetViews>
    <sheetView zoomScale="75" zoomScaleNormal="75" workbookViewId="0">
      <selection activeCell="D1" sqref="D1"/>
    </sheetView>
  </sheetViews>
  <sheetFormatPr defaultRowHeight="13.5" x14ac:dyDescent="0.15"/>
  <sheetData>
    <row r="1" spans="1:12" ht="42" x14ac:dyDescent="0.4">
      <c r="A1" s="59" t="s">
        <v>80</v>
      </c>
    </row>
    <row r="2" spans="1:12" ht="28.5" x14ac:dyDescent="0.3">
      <c r="A2" s="4"/>
    </row>
    <row r="16" spans="1:12" x14ac:dyDescent="0.15">
      <c r="L16" s="58"/>
    </row>
    <row r="28" spans="4:4" ht="14.25" x14ac:dyDescent="0.15">
      <c r="D28" s="1" t="s">
        <v>90</v>
      </c>
    </row>
    <row r="29" spans="4:4" ht="14.25" x14ac:dyDescent="0.15">
      <c r="D29" s="1" t="s">
        <v>82</v>
      </c>
    </row>
    <row r="30" spans="4:4" ht="14.25" x14ac:dyDescent="0.15">
      <c r="D30" s="1" t="s">
        <v>83</v>
      </c>
    </row>
    <row r="31" spans="4:4" ht="14.25" x14ac:dyDescent="0.15">
      <c r="D31" s="1"/>
    </row>
    <row r="32" spans="4:4" ht="14.25" x14ac:dyDescent="0.15">
      <c r="D32" s="1" t="s">
        <v>91</v>
      </c>
    </row>
    <row r="33" spans="1:4" ht="14.25" x14ac:dyDescent="0.15">
      <c r="D33" s="1" t="s">
        <v>176</v>
      </c>
    </row>
    <row r="34" spans="1:4" ht="14.25" x14ac:dyDescent="0.15">
      <c r="D34" s="1" t="s">
        <v>174</v>
      </c>
    </row>
    <row r="35" spans="1:4" ht="14.25" x14ac:dyDescent="0.15">
      <c r="D35" s="1" t="s">
        <v>84</v>
      </c>
    </row>
    <row r="38" spans="1:4" ht="17.25" x14ac:dyDescent="0.2">
      <c r="A38" s="60" t="s">
        <v>81</v>
      </c>
    </row>
    <row r="39" spans="1:4" ht="14.25" x14ac:dyDescent="0.15">
      <c r="A39" s="1" t="s">
        <v>88</v>
      </c>
    </row>
    <row r="40" spans="1:4" ht="14.25" x14ac:dyDescent="0.15">
      <c r="A40" s="1" t="s">
        <v>89</v>
      </c>
    </row>
    <row r="41" spans="1:4" ht="14.25" x14ac:dyDescent="0.15">
      <c r="A41" s="1" t="s">
        <v>85</v>
      </c>
    </row>
    <row r="42" spans="1:4" ht="14.25" x14ac:dyDescent="0.15">
      <c r="A42" s="1" t="s">
        <v>86</v>
      </c>
    </row>
    <row r="43" spans="1:4" ht="14.25" x14ac:dyDescent="0.15">
      <c r="A43" s="1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9974-043C-4992-865F-7F5D267231F8}">
  <dimension ref="A1:M27"/>
  <sheetViews>
    <sheetView workbookViewId="0">
      <selection activeCell="Q21" sqref="Q21"/>
    </sheetView>
  </sheetViews>
  <sheetFormatPr defaultRowHeight="13.5" x14ac:dyDescent="0.15"/>
  <cols>
    <col min="1" max="13" width="9.875" customWidth="1"/>
  </cols>
  <sheetData>
    <row r="1" spans="1:13" ht="21.75" customHeight="1" x14ac:dyDescent="0.15">
      <c r="A1" s="203" t="s">
        <v>87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21.7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21.75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3" ht="21.75" customHeight="1" x14ac:dyDescent="0.1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1:13" ht="21.75" customHeight="1" x14ac:dyDescent="0.1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</row>
    <row r="6" spans="1:13" ht="21.75" customHeight="1" x14ac:dyDescent="0.1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13" ht="21.75" customHeight="1" thickBot="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</row>
    <row r="8" spans="1:13" ht="20.25" customHeight="1" thickTop="1" x14ac:dyDescent="0.15">
      <c r="A8" s="205" t="s">
        <v>96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9" spans="1:13" ht="20.25" customHeight="1" x14ac:dyDescent="0.15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</row>
    <row r="10" spans="1:13" ht="20.25" customHeight="1" x14ac:dyDescent="0.15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</row>
    <row r="11" spans="1:13" ht="20.25" customHeight="1" x14ac:dyDescent="0.15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</row>
    <row r="12" spans="1:13" ht="20.25" customHeight="1" thickBo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19.5" customHeight="1" thickTop="1" x14ac:dyDescent="0.15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10"/>
    </row>
    <row r="14" spans="1:13" ht="19.5" customHeight="1" x14ac:dyDescent="0.15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3"/>
    </row>
    <row r="15" spans="1:13" ht="19.5" customHeight="1" x14ac:dyDescent="0.15">
      <c r="A15" s="211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3"/>
    </row>
    <row r="16" spans="1:13" ht="19.5" customHeight="1" x14ac:dyDescent="0.15">
      <c r="A16" s="211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</row>
    <row r="17" spans="1:13" ht="19.5" customHeight="1" x14ac:dyDescent="0.15">
      <c r="A17" s="211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</row>
    <row r="18" spans="1:13" ht="19.5" customHeight="1" x14ac:dyDescent="0.15">
      <c r="A18" s="211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</row>
    <row r="19" spans="1:13" ht="19.5" customHeight="1" x14ac:dyDescent="0.15">
      <c r="A19" s="211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3"/>
    </row>
    <row r="20" spans="1:13" ht="19.5" customHeight="1" x14ac:dyDescent="0.15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3"/>
    </row>
    <row r="21" spans="1:13" ht="19.5" customHeight="1" x14ac:dyDescent="0.15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3"/>
    </row>
    <row r="22" spans="1:13" ht="19.5" customHeight="1" x14ac:dyDescent="0.1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3"/>
    </row>
    <row r="23" spans="1:13" ht="19.5" customHeight="1" x14ac:dyDescent="0.15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3"/>
    </row>
    <row r="24" spans="1:13" ht="19.5" customHeight="1" x14ac:dyDescent="0.15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3"/>
    </row>
    <row r="25" spans="1:13" ht="19.5" customHeight="1" x14ac:dyDescent="0.15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3"/>
    </row>
    <row r="26" spans="1:13" ht="19.5" customHeight="1" thickBot="1" x14ac:dyDescent="0.2">
      <c r="A26" s="214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6"/>
    </row>
    <row r="27" spans="1:13" ht="14.25" thickTop="1" x14ac:dyDescent="0.15"/>
  </sheetData>
  <mergeCells count="3">
    <mergeCell ref="A1:M7"/>
    <mergeCell ref="A8:M12"/>
    <mergeCell ref="A13:M26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日程 </vt:lpstr>
      <vt:lpstr>組合せ</vt:lpstr>
      <vt:lpstr>星取表</vt:lpstr>
      <vt:lpstr>会場図(1)</vt:lpstr>
      <vt:lpstr>会場図(2)</vt:lpstr>
      <vt:lpstr>駐車証</vt:lpstr>
      <vt:lpstr>'日程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 Toshiko</dc:creator>
  <cp:lastModifiedBy>貴士 上野</cp:lastModifiedBy>
  <cp:lastPrinted>2024-09-15T11:02:44Z</cp:lastPrinted>
  <dcterms:created xsi:type="dcterms:W3CDTF">2016-10-10T05:56:52Z</dcterms:created>
  <dcterms:modified xsi:type="dcterms:W3CDTF">2024-09-23T08:01:09Z</dcterms:modified>
</cp:coreProperties>
</file>