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4\04.Girls_soccer\"/>
    </mc:Choice>
  </mc:AlternateContent>
  <xr:revisionPtr revIDLastSave="0" documentId="13_ncr:1_{36311577-E01C-49B0-BEA0-326698CBEDE6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組合せ" sheetId="6" r:id="rId1"/>
    <sheet name="日程 " sheetId="1" r:id="rId2"/>
    <sheet name="星取表" sheetId="2" state="hidden" r:id="rId3"/>
    <sheet name="会場図(1)" sheetId="7" r:id="rId4"/>
    <sheet name="会場図(2)" sheetId="8" r:id="rId5"/>
    <sheet name="駐車証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6" l="1"/>
  <c r="W25" i="6"/>
  <c r="Z25" i="6" s="1"/>
  <c r="V25" i="6"/>
  <c r="U25" i="6"/>
  <c r="T25" i="6"/>
  <c r="Y25" i="6" s="1"/>
  <c r="X23" i="6"/>
  <c r="W23" i="6"/>
  <c r="Z23" i="6" s="1"/>
  <c r="V23" i="6"/>
  <c r="U23" i="6"/>
  <c r="T23" i="6"/>
  <c r="Y23" i="6" s="1"/>
  <c r="X21" i="6"/>
  <c r="W21" i="6"/>
  <c r="Z21" i="6" s="1"/>
  <c r="V21" i="6"/>
  <c r="U21" i="6"/>
  <c r="T21" i="6"/>
  <c r="Y21" i="6" s="1"/>
  <c r="X19" i="6"/>
  <c r="W19" i="6"/>
  <c r="Z19" i="6" s="1"/>
  <c r="V19" i="6"/>
  <c r="U19" i="6"/>
  <c r="T19" i="6"/>
  <c r="Y19" i="6" s="1"/>
  <c r="X17" i="6"/>
  <c r="W17" i="6"/>
  <c r="V17" i="6"/>
  <c r="U17" i="6"/>
  <c r="T17" i="6"/>
  <c r="O21" i="1"/>
  <c r="M21" i="1"/>
  <c r="O20" i="1"/>
  <c r="M20" i="1"/>
  <c r="H21" i="1"/>
  <c r="F21" i="1"/>
  <c r="O18" i="1"/>
  <c r="M19" i="1"/>
  <c r="O19" i="1"/>
  <c r="M18" i="1"/>
  <c r="H18" i="1"/>
  <c r="H19" i="1"/>
  <c r="H20" i="1"/>
  <c r="F20" i="1"/>
  <c r="F19" i="1"/>
  <c r="F18" i="1"/>
  <c r="O17" i="1"/>
  <c r="M17" i="1"/>
  <c r="H17" i="1"/>
  <c r="F17" i="1"/>
  <c r="E15" i="6"/>
  <c r="D10" i="1"/>
  <c r="D9" i="1"/>
  <c r="D8" i="1"/>
  <c r="D7" i="1"/>
  <c r="D6" i="1"/>
  <c r="P21" i="1"/>
  <c r="K21" i="1"/>
  <c r="I21" i="1"/>
  <c r="D21" i="1"/>
  <c r="K20" i="1"/>
  <c r="I20" i="1"/>
  <c r="D20" i="1"/>
  <c r="P19" i="1"/>
  <c r="K19" i="1"/>
  <c r="I19" i="1"/>
  <c r="D19" i="1"/>
  <c r="P18" i="1"/>
  <c r="K18" i="1"/>
  <c r="I18" i="1"/>
  <c r="D18" i="1"/>
  <c r="P17" i="1"/>
  <c r="K17" i="1"/>
  <c r="I17" i="1"/>
  <c r="D17" i="1"/>
  <c r="I17" i="6"/>
  <c r="B25" i="6"/>
  <c r="Q15" i="6" s="1"/>
  <c r="B23" i="6"/>
  <c r="N15" i="6" s="1"/>
  <c r="B21" i="6"/>
  <c r="K15" i="6" s="1"/>
  <c r="B19" i="6"/>
  <c r="H15" i="6" s="1"/>
  <c r="O25" i="6"/>
  <c r="L25" i="6"/>
  <c r="I25" i="6"/>
  <c r="F25" i="6"/>
  <c r="R23" i="6"/>
  <c r="L23" i="6"/>
  <c r="I23" i="6"/>
  <c r="F23" i="6"/>
  <c r="R21" i="6"/>
  <c r="O21" i="6"/>
  <c r="I21" i="6"/>
  <c r="F21" i="6"/>
  <c r="R19" i="6"/>
  <c r="O19" i="6"/>
  <c r="L19" i="6"/>
  <c r="F19" i="6"/>
  <c r="R17" i="6"/>
  <c r="O17" i="6"/>
  <c r="L17" i="6"/>
  <c r="P20" i="1" l="1"/>
  <c r="Z17" i="6"/>
  <c r="Y17" i="6" l="1"/>
  <c r="N21" i="2" l="1"/>
  <c r="O10" i="2"/>
  <c r="O21" i="2" l="1"/>
  <c r="O18" i="2"/>
  <c r="O15" i="2"/>
  <c r="O4" i="2"/>
  <c r="N10" i="2"/>
  <c r="N7" i="2"/>
  <c r="N4" i="2"/>
  <c r="N18" i="2"/>
  <c r="S21" i="2" s="1"/>
  <c r="N15" i="2"/>
  <c r="F21" i="2"/>
  <c r="I18" i="2"/>
  <c r="C18" i="2"/>
  <c r="F15" i="2"/>
  <c r="H14" i="2"/>
  <c r="E14" i="2"/>
  <c r="B14" i="2"/>
  <c r="S15" i="2" l="1"/>
  <c r="M18" i="2"/>
  <c r="S18" i="2"/>
  <c r="M21" i="2"/>
  <c r="K15" i="2"/>
  <c r="M15" i="2"/>
  <c r="K21" i="2"/>
  <c r="K18" i="2"/>
  <c r="P18" i="2" l="1"/>
  <c r="Q18" i="2" s="1"/>
  <c r="P21" i="2"/>
  <c r="Q21" i="2" s="1"/>
  <c r="P15" i="2"/>
  <c r="Q15" i="2" s="1"/>
  <c r="U18" i="2"/>
  <c r="U21" i="2"/>
  <c r="U15" i="2"/>
  <c r="F10" i="2"/>
  <c r="O7" i="2"/>
  <c r="I7" i="2"/>
  <c r="C7" i="2"/>
  <c r="F4" i="2"/>
  <c r="K4" i="2" s="1"/>
  <c r="H3" i="2"/>
  <c r="E3" i="2"/>
  <c r="B3" i="2"/>
  <c r="M7" i="2" l="1"/>
  <c r="S7" i="2"/>
  <c r="U7" i="2" s="1"/>
  <c r="S10" i="2"/>
  <c r="U10" i="2" s="1"/>
  <c r="S4" i="2"/>
  <c r="U4" i="2" s="1"/>
  <c r="M4" i="2"/>
  <c r="K10" i="2"/>
  <c r="M10" i="2"/>
  <c r="K7" i="2"/>
  <c r="P7" i="2" s="1"/>
  <c r="P10" i="2" l="1"/>
  <c r="Q10" i="2" s="1"/>
  <c r="P4" i="2"/>
  <c r="Q4" i="2" s="1"/>
  <c r="Q7" i="2"/>
</calcChain>
</file>

<file path=xl/sharedStrings.xml><?xml version="1.0" encoding="utf-8"?>
<sst xmlns="http://schemas.openxmlformats.org/spreadsheetml/2006/main" count="190" uniqueCount="112">
  <si>
    <t>①</t>
  </si>
  <si>
    <t>-</t>
    <phoneticPr fontId="2"/>
  </si>
  <si>
    <t>②</t>
  </si>
  <si>
    <t>-</t>
    <phoneticPr fontId="2"/>
  </si>
  <si>
    <t>③</t>
    <phoneticPr fontId="2"/>
  </si>
  <si>
    <t>④</t>
    <phoneticPr fontId="2"/>
  </si>
  <si>
    <t>⑤</t>
    <phoneticPr fontId="2"/>
  </si>
  <si>
    <t>全チームでフラッグ・本部・ゴール等を片付けます。</t>
    <rPh sb="0" eb="1">
      <t>ゼン</t>
    </rPh>
    <phoneticPr fontId="2"/>
  </si>
  <si>
    <t>※指導者以外の問い合わせは、ご遠慮願います。</t>
    <phoneticPr fontId="2"/>
  </si>
  <si>
    <t>開会式　次第</t>
    <rPh sb="0" eb="2">
      <t>カイカイ</t>
    </rPh>
    <rPh sb="2" eb="3">
      <t>シキ</t>
    </rPh>
    <rPh sb="4" eb="6">
      <t>シダイ</t>
    </rPh>
    <phoneticPr fontId="2"/>
  </si>
  <si>
    <t>１．初めの言葉</t>
    <rPh sb="2" eb="3">
      <t>ハジ</t>
    </rPh>
    <rPh sb="5" eb="7">
      <t>コトバ</t>
    </rPh>
    <phoneticPr fontId="2"/>
  </si>
  <si>
    <t>２．主催者あいさつ</t>
    <rPh sb="2" eb="5">
      <t>シュサイシャ</t>
    </rPh>
    <phoneticPr fontId="2"/>
  </si>
  <si>
    <t>３．選手宣誓</t>
    <rPh sb="2" eb="4">
      <t>センシュ</t>
    </rPh>
    <rPh sb="4" eb="6">
      <t>センセイ</t>
    </rPh>
    <phoneticPr fontId="2"/>
  </si>
  <si>
    <t>４．競技上の注意</t>
    <rPh sb="2" eb="4">
      <t>キョウギ</t>
    </rPh>
    <rPh sb="4" eb="5">
      <t>ジョウ</t>
    </rPh>
    <rPh sb="6" eb="8">
      <t>チュウイ</t>
    </rPh>
    <phoneticPr fontId="2"/>
  </si>
  <si>
    <t>５．終わりの言葉</t>
    <rPh sb="2" eb="3">
      <t>オ</t>
    </rPh>
    <rPh sb="6" eb="8">
      <t>コトバ</t>
    </rPh>
    <phoneticPr fontId="2"/>
  </si>
  <si>
    <t>閉会式　次第</t>
    <rPh sb="0" eb="3">
      <t>ヘイカイシキ</t>
    </rPh>
    <rPh sb="4" eb="6">
      <t>シダイ</t>
    </rPh>
    <phoneticPr fontId="2"/>
  </si>
  <si>
    <t>１，初めの言葉</t>
    <rPh sb="2" eb="3">
      <t>ハジ</t>
    </rPh>
    <rPh sb="5" eb="7">
      <t>コトバ</t>
    </rPh>
    <phoneticPr fontId="2"/>
  </si>
  <si>
    <t>２，成績発表</t>
    <rPh sb="2" eb="4">
      <t>セイセキ</t>
    </rPh>
    <rPh sb="4" eb="6">
      <t>ハッピョウ</t>
    </rPh>
    <phoneticPr fontId="2"/>
  </si>
  <si>
    <t>３，表彰</t>
    <rPh sb="2" eb="4">
      <t>ヒョウショウ</t>
    </rPh>
    <phoneticPr fontId="2"/>
  </si>
  <si>
    <t>４．講評</t>
    <rPh sb="2" eb="4">
      <t>コウヒョウ</t>
    </rPh>
    <phoneticPr fontId="2"/>
  </si>
  <si>
    <t>（３）日程</t>
    <phoneticPr fontId="1"/>
  </si>
  <si>
    <t>チーム名</t>
    <rPh sb="3" eb="4">
      <t>メイ</t>
    </rPh>
    <phoneticPr fontId="1"/>
  </si>
  <si>
    <t>勝</t>
  </si>
  <si>
    <t>敗</t>
  </si>
  <si>
    <t>位</t>
    <rPh sb="0" eb="1">
      <t>イ</t>
    </rPh>
    <phoneticPr fontId="1"/>
  </si>
  <si>
    <t>得
点</t>
    <phoneticPr fontId="1"/>
  </si>
  <si>
    <t>失
点</t>
    <phoneticPr fontId="1"/>
  </si>
  <si>
    <t>勝
点</t>
    <phoneticPr fontId="1"/>
  </si>
  <si>
    <t>勝点
順位</t>
    <phoneticPr fontId="1"/>
  </si>
  <si>
    <t>得失
点差</t>
    <phoneticPr fontId="1"/>
  </si>
  <si>
    <t>得失
順位</t>
    <phoneticPr fontId="1"/>
  </si>
  <si>
    <t>ﾄｰﾀﾙ
順位</t>
    <phoneticPr fontId="1"/>
  </si>
  <si>
    <t>ー</t>
    <phoneticPr fontId="1"/>
  </si>
  <si>
    <t>【星取表】</t>
    <rPh sb="1" eb="4">
      <t>ホシトリヒョウ</t>
    </rPh>
    <phoneticPr fontId="1"/>
  </si>
  <si>
    <t>（2）参加チーム(申し込み順）</t>
    <rPh sb="3" eb="5">
      <t>サンカ</t>
    </rPh>
    <rPh sb="9" eb="10">
      <t>モウ</t>
    </rPh>
    <rPh sb="11" eb="12">
      <t>コ</t>
    </rPh>
    <rPh sb="13" eb="14">
      <t>ジュン</t>
    </rPh>
    <phoneticPr fontId="1"/>
  </si>
  <si>
    <t>POMATO</t>
    <phoneticPr fontId="1"/>
  </si>
  <si>
    <t>⑥</t>
    <phoneticPr fontId="2"/>
  </si>
  <si>
    <t>分</t>
    <rPh sb="0" eb="1">
      <t>ワ</t>
    </rPh>
    <phoneticPr fontId="1"/>
  </si>
  <si>
    <t>会場図</t>
    <rPh sb="0" eb="2">
      <t>カイジョウ</t>
    </rPh>
    <rPh sb="2" eb="3">
      <t>ズ</t>
    </rPh>
    <phoneticPr fontId="1"/>
  </si>
  <si>
    <t>RosaClaro</t>
    <phoneticPr fontId="1"/>
  </si>
  <si>
    <t>D</t>
    <phoneticPr fontId="1"/>
  </si>
  <si>
    <t>C</t>
    <phoneticPr fontId="1"/>
  </si>
  <si>
    <t>E</t>
    <phoneticPr fontId="1"/>
  </si>
  <si>
    <t>B</t>
    <phoneticPr fontId="1"/>
  </si>
  <si>
    <t>F</t>
    <phoneticPr fontId="1"/>
  </si>
  <si>
    <t>A</t>
    <phoneticPr fontId="1"/>
  </si>
  <si>
    <t>カティオーラ</t>
    <phoneticPr fontId="1"/>
  </si>
  <si>
    <t>南大分</t>
    <phoneticPr fontId="1"/>
  </si>
  <si>
    <t>別府</t>
    <phoneticPr fontId="1"/>
  </si>
  <si>
    <t>SKK</t>
    <phoneticPr fontId="1"/>
  </si>
  <si>
    <t>８：３０</t>
    <phoneticPr fontId="1"/>
  </si>
  <si>
    <t>９：００</t>
    <phoneticPr fontId="1"/>
  </si>
  <si>
    <t>９：３０</t>
    <phoneticPr fontId="1"/>
  </si>
  <si>
    <t>駐車場</t>
    <rPh sb="0" eb="3">
      <t>チュウシャジョウ</t>
    </rPh>
    <phoneticPr fontId="1"/>
  </si>
  <si>
    <t>≪注意事項≫</t>
    <rPh sb="1" eb="5">
      <t>チュウイジコウ</t>
    </rPh>
    <phoneticPr fontId="1"/>
  </si>
  <si>
    <t>駐車エリアとなります。</t>
    <phoneticPr fontId="1"/>
  </si>
  <si>
    <t>同エリア内の道路側はテントの設営場所とします。</t>
    <rPh sb="0" eb="1">
      <t>ドウ</t>
    </rPh>
    <rPh sb="6" eb="9">
      <t>ドウロガワ</t>
    </rPh>
    <rPh sb="14" eb="16">
      <t>セツエイ</t>
    </rPh>
    <rPh sb="16" eb="18">
      <t>バショ</t>
    </rPh>
    <phoneticPr fontId="1"/>
  </si>
  <si>
    <t>とします。</t>
    <phoneticPr fontId="1"/>
  </si>
  <si>
    <t>※駐車証を車の見える位置に置いて下さい。</t>
    <rPh sb="1" eb="4">
      <t>チュウシャショウ</t>
    </rPh>
    <rPh sb="5" eb="6">
      <t>クルマ</t>
    </rPh>
    <rPh sb="7" eb="8">
      <t>ミ</t>
    </rPh>
    <rPh sb="10" eb="12">
      <t>イチ</t>
    </rPh>
    <rPh sb="13" eb="14">
      <t>オ</t>
    </rPh>
    <rPh sb="16" eb="17">
      <t>クダ</t>
    </rPh>
    <phoneticPr fontId="1"/>
  </si>
  <si>
    <t>※駐車場で起こった事故等につきましては、一切責任を負いません。</t>
    <rPh sb="1" eb="4">
      <t>チュウシャジョウ</t>
    </rPh>
    <rPh sb="5" eb="6">
      <t>オ</t>
    </rPh>
    <rPh sb="9" eb="12">
      <t>ジコトウ</t>
    </rPh>
    <rPh sb="20" eb="22">
      <t>イッサイ</t>
    </rPh>
    <rPh sb="22" eb="24">
      <t>セキニン</t>
    </rPh>
    <rPh sb="25" eb="26">
      <t>オ</t>
    </rPh>
    <phoneticPr fontId="1"/>
  </si>
  <si>
    <t>駐 車 証</t>
    <rPh sb="0" eb="1">
      <t>チュウ</t>
    </rPh>
    <rPh sb="2" eb="3">
      <t>クルマ</t>
    </rPh>
    <rPh sb="4" eb="5">
      <t>ショウ</t>
    </rPh>
    <phoneticPr fontId="19"/>
  </si>
  <si>
    <r>
      <t>※各チーム指導者、荷物車、配送車は</t>
    </r>
    <r>
      <rPr>
        <b/>
        <sz val="12"/>
        <rFont val="ＭＳ Ｐゴシック"/>
        <family val="3"/>
        <charset val="128"/>
      </rPr>
      <t>１０台以内</t>
    </r>
    <r>
      <rPr>
        <sz val="12"/>
        <rFont val="ＭＳ Ｐゴシック"/>
        <family val="3"/>
        <charset val="128"/>
      </rPr>
      <t>でお願いします。</t>
    </r>
    <rPh sb="1" eb="2">
      <t>カク</t>
    </rPh>
    <rPh sb="5" eb="8">
      <t>シドウシャ</t>
    </rPh>
    <rPh sb="9" eb="12">
      <t>ニモツシャ</t>
    </rPh>
    <rPh sb="13" eb="16">
      <t>ハイソウシャ</t>
    </rPh>
    <rPh sb="19" eb="20">
      <t>ダイ</t>
    </rPh>
    <rPh sb="20" eb="22">
      <t>イナイ</t>
    </rPh>
    <rPh sb="24" eb="25">
      <t>ネガ</t>
    </rPh>
    <phoneticPr fontId="1"/>
  </si>
  <si>
    <r>
      <t>黄色のエリアは『</t>
    </r>
    <r>
      <rPr>
        <b/>
        <sz val="12"/>
        <rFont val="ＭＳ Ｐゴシック"/>
        <family val="3"/>
        <charset val="128"/>
      </rPr>
      <t>役員</t>
    </r>
    <r>
      <rPr>
        <sz val="12"/>
        <rFont val="ＭＳ Ｐゴシック"/>
        <family val="3"/>
        <charset val="128"/>
      </rPr>
      <t>』、『</t>
    </r>
    <r>
      <rPr>
        <b/>
        <sz val="12"/>
        <rFont val="ＭＳ Ｐゴシック"/>
        <family val="3"/>
        <charset val="128"/>
      </rPr>
      <t>審判員</t>
    </r>
    <r>
      <rPr>
        <sz val="12"/>
        <rFont val="ＭＳ Ｐゴシック"/>
        <family val="3"/>
        <charset val="128"/>
      </rPr>
      <t>』、『</t>
    </r>
    <r>
      <rPr>
        <b/>
        <sz val="12"/>
        <rFont val="ＭＳ Ｐゴシック"/>
        <family val="3"/>
        <charset val="128"/>
      </rPr>
      <t>指導者</t>
    </r>
    <r>
      <rPr>
        <sz val="12"/>
        <rFont val="ＭＳ Ｐゴシック"/>
        <family val="3"/>
        <charset val="128"/>
      </rPr>
      <t>』</t>
    </r>
    <r>
      <rPr>
        <b/>
        <sz val="12"/>
        <rFont val="ＭＳ Ｐゴシック"/>
        <family val="3"/>
        <charset val="128"/>
      </rPr>
      <t>専用</t>
    </r>
    <r>
      <rPr>
        <sz val="12"/>
        <rFont val="ＭＳ Ｐゴシック"/>
        <family val="3"/>
        <charset val="128"/>
      </rPr>
      <t>の</t>
    </r>
    <rPh sb="0" eb="2">
      <t>キイロ</t>
    </rPh>
    <rPh sb="8" eb="10">
      <t>ヤクイン</t>
    </rPh>
    <rPh sb="13" eb="16">
      <t>シンパンイン</t>
    </rPh>
    <rPh sb="19" eb="22">
      <t>シドウシャ</t>
    </rPh>
    <rPh sb="23" eb="25">
      <t>センヨウ</t>
    </rPh>
    <phoneticPr fontId="1"/>
  </si>
  <si>
    <r>
      <t>赤色のエリアは、『</t>
    </r>
    <r>
      <rPr>
        <b/>
        <sz val="12"/>
        <rFont val="ＭＳ Ｐゴシック"/>
        <family val="3"/>
        <charset val="128"/>
      </rPr>
      <t>荷物車</t>
    </r>
    <r>
      <rPr>
        <sz val="12"/>
        <rFont val="ＭＳ Ｐゴシック"/>
        <family val="3"/>
        <charset val="128"/>
      </rPr>
      <t>』、『</t>
    </r>
    <r>
      <rPr>
        <b/>
        <sz val="12"/>
        <rFont val="ＭＳ Ｐゴシック"/>
        <family val="3"/>
        <charset val="128"/>
      </rPr>
      <t>配送車</t>
    </r>
    <r>
      <rPr>
        <sz val="12"/>
        <rFont val="ＭＳ Ｐゴシック"/>
        <family val="3"/>
        <charset val="128"/>
      </rPr>
      <t>』を駐車して下さい。</t>
    </r>
    <rPh sb="0" eb="2">
      <t>アカイロ</t>
    </rPh>
    <rPh sb="9" eb="12">
      <t>ニモツシャ</t>
    </rPh>
    <rPh sb="15" eb="18">
      <t>ハイソウシャ</t>
    </rPh>
    <rPh sb="20" eb="22">
      <t>チュウシャ</t>
    </rPh>
    <rPh sb="24" eb="25">
      <t>クダ</t>
    </rPh>
    <phoneticPr fontId="1"/>
  </si>
  <si>
    <r>
      <t>人工芝グランド南側のスタンドは、</t>
    </r>
    <r>
      <rPr>
        <sz val="12"/>
        <color rgb="FFFF0000"/>
        <rFont val="ＭＳ Ｐゴシック"/>
        <family val="3"/>
        <charset val="128"/>
      </rPr>
      <t>大分市街のチーム</t>
    </r>
    <rPh sb="0" eb="3">
      <t>ジンコウシバ</t>
    </rPh>
    <rPh sb="7" eb="9">
      <t>ミナミガワ</t>
    </rPh>
    <rPh sb="16" eb="18">
      <t>オオイタ</t>
    </rPh>
    <rPh sb="18" eb="20">
      <t>シガイ</t>
    </rPh>
    <phoneticPr fontId="1"/>
  </si>
  <si>
    <t>（別府ガールズ、中津FC POMATO、西部地区トレセン）を優先</t>
    <rPh sb="1" eb="3">
      <t>ベップ</t>
    </rPh>
    <rPh sb="8" eb="10">
      <t>ナカツ</t>
    </rPh>
    <rPh sb="20" eb="22">
      <t>セイブ</t>
    </rPh>
    <rPh sb="22" eb="24">
      <t>チク</t>
    </rPh>
    <rPh sb="30" eb="32">
      <t>ユウセン</t>
    </rPh>
    <phoneticPr fontId="1"/>
  </si>
  <si>
    <t>第1３回郡市対抗ガールズゲーム</t>
    <rPh sb="0" eb="1">
      <t>ダイ</t>
    </rPh>
    <rPh sb="3" eb="4">
      <t>カイ</t>
    </rPh>
    <rPh sb="4" eb="8">
      <t>グンシタイコウ</t>
    </rPh>
    <phoneticPr fontId="19"/>
  </si>
  <si>
    <t>参加チーム</t>
    <rPh sb="0" eb="2">
      <t>サンカ</t>
    </rPh>
    <phoneticPr fontId="1"/>
  </si>
  <si>
    <t>№</t>
    <phoneticPr fontId="1"/>
  </si>
  <si>
    <t>最終順位</t>
    <rPh sb="0" eb="2">
      <t>サイシュウ</t>
    </rPh>
    <rPh sb="2" eb="4">
      <t>ジュンイ</t>
    </rPh>
    <phoneticPr fontId="1"/>
  </si>
  <si>
    <t>引
分</t>
    <phoneticPr fontId="1"/>
  </si>
  <si>
    <t>-</t>
    <phoneticPr fontId="1"/>
  </si>
  <si>
    <t>西部地区トレセン</t>
    <phoneticPr fontId="1"/>
  </si>
  <si>
    <t>開催日：２０２４年８月１０日（土）</t>
    <rPh sb="0" eb="3">
      <t>カイサイビ</t>
    </rPh>
    <rPh sb="8" eb="9">
      <t>ネン</t>
    </rPh>
    <rPh sb="10" eb="11">
      <t>ガツ</t>
    </rPh>
    <rPh sb="13" eb="14">
      <t>ニチ</t>
    </rPh>
    <rPh sb="15" eb="16">
      <t>ド</t>
    </rPh>
    <phoneticPr fontId="1"/>
  </si>
  <si>
    <t>中津FC POMATO</t>
    <rPh sb="0" eb="2">
      <t>ナカツ</t>
    </rPh>
    <phoneticPr fontId="1"/>
  </si>
  <si>
    <t>星取表</t>
    <rPh sb="0" eb="3">
      <t>ホシトリヒョウ</t>
    </rPh>
    <phoneticPr fontId="1"/>
  </si>
  <si>
    <t>順位</t>
    <phoneticPr fontId="1"/>
  </si>
  <si>
    <t>（１）開催日：２０２４年８月１０日（土）</t>
    <rPh sb="3" eb="6">
      <t>カイサイビ</t>
    </rPh>
    <rPh sb="11" eb="12">
      <t>ネン</t>
    </rPh>
    <rPh sb="13" eb="14">
      <t>ガツ</t>
    </rPh>
    <rPh sb="16" eb="17">
      <t>ニチ</t>
    </rPh>
    <rPh sb="18" eb="19">
      <t>ド</t>
    </rPh>
    <phoneticPr fontId="1"/>
  </si>
  <si>
    <t>Ａコート（東側）</t>
    <rPh sb="5" eb="7">
      <t>ヒガシガワ</t>
    </rPh>
    <phoneticPr fontId="2"/>
  </si>
  <si>
    <t>Ｂコート（西側）</t>
    <rPh sb="5" eb="7">
      <t>ニシガワ</t>
    </rPh>
    <phoneticPr fontId="2"/>
  </si>
  <si>
    <t>役員集合</t>
    <rPh sb="0" eb="4">
      <t>ヤクインシュウゴウ</t>
    </rPh>
    <phoneticPr fontId="1"/>
  </si>
  <si>
    <t>１１：００</t>
    <phoneticPr fontId="1"/>
  </si>
  <si>
    <t>第１３回　郡市対抗ガールズサッカー選手権大会</t>
    <rPh sb="3" eb="4">
      <t>カイ</t>
    </rPh>
    <phoneticPr fontId="2"/>
  </si>
  <si>
    <t>会　場：大分市西部スポーツ交流ひろば人工芝グランド</t>
    <rPh sb="6" eb="7">
      <t>シ</t>
    </rPh>
    <rPh sb="7" eb="9">
      <t>セイブ</t>
    </rPh>
    <rPh sb="13" eb="15">
      <t>コウリュウ</t>
    </rPh>
    <rPh sb="18" eb="21">
      <t>ジンコウシバ</t>
    </rPh>
    <phoneticPr fontId="1"/>
  </si>
  <si>
    <t>第１３回　郡市対抗ガールズサッカー選手権大会</t>
    <rPh sb="0" eb="1">
      <t>ダイ</t>
    </rPh>
    <rPh sb="3" eb="4">
      <t>カイ</t>
    </rPh>
    <rPh sb="5" eb="7">
      <t>グンシ</t>
    </rPh>
    <rPh sb="7" eb="9">
      <t>タイコウ</t>
    </rPh>
    <rPh sb="17" eb="20">
      <t>センシュケン</t>
    </rPh>
    <rPh sb="20" eb="22">
      <t>タイカイ</t>
    </rPh>
    <phoneticPr fontId="2"/>
  </si>
  <si>
    <t>《問い合わせ》　（一社）大分県サッカー協会4種委員会女子担当　田尻　貴志　０８０－３９４２−９４９８</t>
    <rPh sb="1" eb="2">
      <t>ト</t>
    </rPh>
    <rPh sb="3" eb="4">
      <t>ア</t>
    </rPh>
    <rPh sb="9" eb="11">
      <t>イッシャ</t>
    </rPh>
    <rPh sb="12" eb="15">
      <t>オオイタケン</t>
    </rPh>
    <rPh sb="19" eb="21">
      <t>キョウカイ</t>
    </rPh>
    <rPh sb="22" eb="23">
      <t>シュ</t>
    </rPh>
    <rPh sb="23" eb="26">
      <t>イインカイ</t>
    </rPh>
    <rPh sb="26" eb="30">
      <t>ジョシタントウ</t>
    </rPh>
    <rPh sb="31" eb="33">
      <t>タジリ</t>
    </rPh>
    <rPh sb="34" eb="36">
      <t>タカシ</t>
    </rPh>
    <phoneticPr fontId="1"/>
  </si>
  <si>
    <t>別府ガールズサッカークラブ</t>
    <rPh sb="0" eb="2">
      <t>ベップ</t>
    </rPh>
    <phoneticPr fontId="2"/>
  </si>
  <si>
    <t>大分市U-12 A</t>
    <phoneticPr fontId="1"/>
  </si>
  <si>
    <t>大分市U-12 B</t>
    <phoneticPr fontId="2"/>
  </si>
  <si>
    <t>別府ガールズ
サッカークラブ</t>
    <rPh sb="0" eb="2">
      <t>ベップ</t>
    </rPh>
    <phoneticPr fontId="1"/>
  </si>
  <si>
    <t>１０：００</t>
    <phoneticPr fontId="1"/>
  </si>
  <si>
    <t>１０：３０</t>
    <phoneticPr fontId="1"/>
  </si>
  <si>
    <t>１１：３０</t>
    <phoneticPr fontId="1"/>
  </si>
  <si>
    <t>開会式及び監督会議（本部テント前）</t>
    <rPh sb="3" eb="4">
      <t>オヨ</t>
    </rPh>
    <rPh sb="5" eb="9">
      <t>カントクカイギ</t>
    </rPh>
    <rPh sb="10" eb="12">
      <t>ホンブ</t>
    </rPh>
    <rPh sb="15" eb="16">
      <t>マエ</t>
    </rPh>
    <phoneticPr fontId="1"/>
  </si>
  <si>
    <r>
      <t>試合時間：</t>
    </r>
    <r>
      <rPr>
        <b/>
        <sz val="12"/>
        <color rgb="FFFF0000"/>
        <rFont val="ＭＳ Ｐゴシック"/>
        <family val="3"/>
        <charset val="128"/>
      </rPr>
      <t>７分-５分-７</t>
    </r>
    <r>
      <rPr>
        <sz val="12"/>
        <rFont val="ＭＳ Ｐゴシック"/>
        <family val="3"/>
        <charset val="128"/>
      </rPr>
      <t>分</t>
    </r>
    <rPh sb="0" eb="4">
      <t>シアイジカン</t>
    </rPh>
    <rPh sb="6" eb="7">
      <t>フン</t>
    </rPh>
    <rPh sb="9" eb="10">
      <t>フン</t>
    </rPh>
    <rPh sb="12" eb="13">
      <t>フン</t>
    </rPh>
    <phoneticPr fontId="1"/>
  </si>
  <si>
    <t>７：５０</t>
    <phoneticPr fontId="1"/>
  </si>
  <si>
    <t>閉会式（本部テント前）</t>
    <rPh sb="0" eb="3">
      <t>ヘイカイシキ</t>
    </rPh>
    <rPh sb="4" eb="6">
      <t>ホンブ</t>
    </rPh>
    <rPh sb="9" eb="10">
      <t>マエ</t>
    </rPh>
    <phoneticPr fontId="2"/>
  </si>
  <si>
    <t>大分市トレセンU-12 A　主将　（昨年度優勝チーム）  仲野委員長</t>
    <rPh sb="0" eb="3">
      <t>オオイタシ</t>
    </rPh>
    <rPh sb="14" eb="16">
      <t>シュショウ</t>
    </rPh>
    <rPh sb="18" eb="21">
      <t>サクネンド</t>
    </rPh>
    <rPh sb="21" eb="23">
      <t>ユウショウ</t>
    </rPh>
    <rPh sb="29" eb="31">
      <t>ナカノ</t>
    </rPh>
    <rPh sb="31" eb="34">
      <t>イインチョウ</t>
    </rPh>
    <phoneticPr fontId="2"/>
  </si>
  <si>
    <t>（一社）大分県サッカー協会４種副委員長　津守副委員長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4" eb="15">
      <t>シュ</t>
    </rPh>
    <rPh sb="15" eb="16">
      <t>フク</t>
    </rPh>
    <rPh sb="16" eb="18">
      <t>イイン</t>
    </rPh>
    <rPh sb="18" eb="19">
      <t>チョウ</t>
    </rPh>
    <rPh sb="20" eb="22">
      <t>ツモリ</t>
    </rPh>
    <rPh sb="22" eb="26">
      <t>フクイインチョウ</t>
    </rPh>
    <phoneticPr fontId="2"/>
  </si>
  <si>
    <t>（一社）大分県サッカー協会４種副委員長　中原副委員長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4" eb="15">
      <t>シュ</t>
    </rPh>
    <rPh sb="15" eb="16">
      <t>フク</t>
    </rPh>
    <rPh sb="16" eb="18">
      <t>イイン</t>
    </rPh>
    <rPh sb="18" eb="19">
      <t>チョウ</t>
    </rPh>
    <rPh sb="20" eb="22">
      <t>ナカハラ</t>
    </rPh>
    <rPh sb="22" eb="26">
      <t>フクイインチョウ</t>
    </rPh>
    <phoneticPr fontId="2"/>
  </si>
  <si>
    <t>（一社）大分県サッカー協会４種委員長　仲野委員長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4" eb="15">
      <t>シュ</t>
    </rPh>
    <rPh sb="15" eb="17">
      <t>イイン</t>
    </rPh>
    <rPh sb="17" eb="18">
      <t>チョウ</t>
    </rPh>
    <rPh sb="19" eb="21">
      <t>ナカノ</t>
    </rPh>
    <rPh sb="21" eb="24">
      <t>イインチョウ</t>
    </rPh>
    <phoneticPr fontId="2"/>
  </si>
  <si>
    <t>（一社）大分県サッカー協会女子技術委員長　森山技術委員長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5">
      <t>ジョシ</t>
    </rPh>
    <rPh sb="15" eb="20">
      <t>ギジュツイインチョウ</t>
    </rPh>
    <rPh sb="21" eb="23">
      <t>モリヤマ</t>
    </rPh>
    <rPh sb="23" eb="28">
      <t>ギジュツイインチョウ</t>
    </rPh>
    <phoneticPr fontId="2"/>
  </si>
  <si>
    <t>進行：（一社）大分県サッカー協会４種委員会女子担当　田尻</t>
    <rPh sb="0" eb="2">
      <t>シンコウ</t>
    </rPh>
    <rPh sb="17" eb="18">
      <t>シュ</t>
    </rPh>
    <rPh sb="26" eb="28">
      <t>タジリ</t>
    </rPh>
    <phoneticPr fontId="1"/>
  </si>
  <si>
    <t>（一社）大分県サッカー協会女子委員会副委員長　南副委員長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7">
      <t>ジョシイイン</t>
    </rPh>
    <rPh sb="17" eb="18">
      <t>カイ</t>
    </rPh>
    <rPh sb="18" eb="19">
      <t>フク</t>
    </rPh>
    <rPh sb="19" eb="22">
      <t>イインチョウ</t>
    </rPh>
    <rPh sb="23" eb="24">
      <t>ミナミ</t>
    </rPh>
    <rPh sb="24" eb="28">
      <t>フクイインチョウ</t>
    </rPh>
    <phoneticPr fontId="2"/>
  </si>
  <si>
    <t>チーム名</t>
    <rPh sb="3" eb="4">
      <t>メイ</t>
    </rPh>
    <phoneticPr fontId="1"/>
  </si>
  <si>
    <t>優秀選手</t>
    <rPh sb="0" eb="4">
      <t>ユウシュウセンシュ</t>
    </rPh>
    <phoneticPr fontId="1"/>
  </si>
  <si>
    <t>←</t>
    <phoneticPr fontId="1"/>
  </si>
  <si>
    <t>田川　咲麗</t>
    <rPh sb="0" eb="2">
      <t>タガワ</t>
    </rPh>
    <rPh sb="3" eb="4">
      <t>サ</t>
    </rPh>
    <rPh sb="4" eb="5">
      <t>レイ</t>
    </rPh>
    <phoneticPr fontId="1"/>
  </si>
  <si>
    <t>後藤　依知花</t>
    <rPh sb="0" eb="2">
      <t>ゴトウ</t>
    </rPh>
    <rPh sb="3" eb="4">
      <t>イ</t>
    </rPh>
    <rPh sb="4" eb="5">
      <t>チ</t>
    </rPh>
    <rPh sb="5" eb="6">
      <t>ハナ</t>
    </rPh>
    <phoneticPr fontId="1"/>
  </si>
  <si>
    <t>堀　萌々華</t>
    <rPh sb="0" eb="1">
      <t>ホリ</t>
    </rPh>
    <rPh sb="2" eb="3">
      <t>モ</t>
    </rPh>
    <rPh sb="4" eb="5">
      <t>ハナ</t>
    </rPh>
    <phoneticPr fontId="1"/>
  </si>
  <si>
    <t>古間地　悠愛</t>
    <rPh sb="0" eb="2">
      <t>フルマ</t>
    </rPh>
    <rPh sb="2" eb="3">
      <t>チ</t>
    </rPh>
    <rPh sb="4" eb="5">
      <t>ユウ</t>
    </rPh>
    <rPh sb="5" eb="6">
      <t>アイ</t>
    </rPh>
    <phoneticPr fontId="1"/>
  </si>
  <si>
    <t>梅木　杏珠</t>
    <rPh sb="0" eb="2">
      <t>ウメキ</t>
    </rPh>
    <rPh sb="3" eb="4">
      <t>アン</t>
    </rPh>
    <rPh sb="4" eb="5">
      <t>ジュ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</si>
</sst>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36"/>
      <name val="ＭＳ Ｐゴシック"/>
      <family val="3"/>
      <charset val="128"/>
    </font>
    <font>
      <sz val="100"/>
      <color theme="4" tint="-0.499984740745262"/>
      <name val="HG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120"/>
      <color theme="1"/>
      <name val="HGP創英角ｺﾞｼｯｸUB"/>
      <family val="3"/>
      <charset val="128"/>
    </font>
    <font>
      <sz val="120"/>
      <color theme="1"/>
      <name val="ＭＳ Ｐゴシック"/>
      <family val="2"/>
      <scheme val="minor"/>
    </font>
    <font>
      <sz val="48"/>
      <color theme="1"/>
      <name val="UD デジタル 教科書体 NK-B"/>
      <family val="1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auto="1"/>
      </diagonal>
    </border>
    <border diagonalDown="1">
      <left/>
      <right/>
      <top style="double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auto="1"/>
      </diagonal>
    </border>
    <border diagonalDown="1">
      <left style="double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>
      <alignment vertical="center"/>
    </xf>
  </cellStyleXfs>
  <cellXfs count="24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4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wrapText="1" shrinkToFit="1"/>
    </xf>
    <xf numFmtId="0" fontId="14" fillId="3" borderId="19" xfId="1" applyFont="1" applyFill="1" applyBorder="1" applyAlignment="1">
      <alignment horizontal="center" vertical="center" shrinkToFit="1"/>
    </xf>
    <xf numFmtId="0" fontId="14" fillId="3" borderId="20" xfId="1" applyFont="1" applyFill="1" applyBorder="1" applyAlignment="1">
      <alignment horizontal="center" vertical="center" shrinkToFit="1"/>
    </xf>
    <xf numFmtId="0" fontId="14" fillId="3" borderId="21" xfId="1" applyFont="1" applyFill="1" applyBorder="1" applyAlignment="1">
      <alignment horizontal="center" vertical="center" shrinkToFit="1"/>
    </xf>
    <xf numFmtId="0" fontId="14" fillId="2" borderId="20" xfId="1" applyFont="1" applyFill="1" applyBorder="1" applyAlignment="1">
      <alignment horizontal="center" vertical="center" shrinkToFit="1"/>
    </xf>
    <xf numFmtId="0" fontId="14" fillId="2" borderId="29" xfId="1" applyFont="1" applyFill="1" applyBorder="1" applyAlignment="1">
      <alignment horizontal="center" vertical="center" shrinkToFit="1"/>
    </xf>
    <xf numFmtId="0" fontId="14" fillId="2" borderId="21" xfId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shrinkToFit="1"/>
    </xf>
    <xf numFmtId="0" fontId="14" fillId="3" borderId="23" xfId="1" applyFont="1" applyFill="1" applyBorder="1" applyAlignment="1">
      <alignment horizontal="center" vertical="center" shrinkToFit="1"/>
    </xf>
    <xf numFmtId="0" fontId="14" fillId="3" borderId="0" xfId="1" applyFont="1" applyFill="1" applyAlignment="1">
      <alignment horizontal="center" vertical="center" shrinkToFit="1"/>
    </xf>
    <xf numFmtId="0" fontId="14" fillId="3" borderId="10" xfId="1" applyFont="1" applyFill="1" applyBorder="1" applyAlignment="1">
      <alignment horizontal="center" vertical="center" shrinkToFit="1"/>
    </xf>
    <xf numFmtId="0" fontId="14" fillId="2" borderId="0" xfId="1" applyFont="1" applyFill="1" applyAlignment="1">
      <alignment horizontal="center" vertical="center" shrinkToFit="1"/>
    </xf>
    <xf numFmtId="0" fontId="14" fillId="2" borderId="9" xfId="1" applyFont="1" applyFill="1" applyBorder="1" applyAlignment="1">
      <alignment horizontal="center" vertical="center" shrinkToFit="1"/>
    </xf>
    <xf numFmtId="0" fontId="14" fillId="2" borderId="10" xfId="1" applyFont="1" applyFill="1" applyBorder="1" applyAlignment="1">
      <alignment horizontal="center" vertical="center" shrinkToFit="1"/>
    </xf>
    <xf numFmtId="0" fontId="14" fillId="3" borderId="22" xfId="1" applyFont="1" applyFill="1" applyBorder="1" applyAlignment="1">
      <alignment horizontal="center" vertical="center" shrinkToFit="1"/>
    </xf>
    <xf numFmtId="0" fontId="16" fillId="3" borderId="13" xfId="1" applyFont="1" applyFill="1" applyBorder="1" applyAlignment="1">
      <alignment horizontal="center" vertical="center" shrinkToFit="1"/>
    </xf>
    <xf numFmtId="0" fontId="14" fillId="3" borderId="8" xfId="1" applyFont="1" applyFill="1" applyBorder="1" applyAlignment="1">
      <alignment horizontal="center" vertical="center" shrinkToFit="1"/>
    </xf>
    <xf numFmtId="0" fontId="14" fillId="2" borderId="13" xfId="1" applyFont="1" applyFill="1" applyBorder="1" applyAlignment="1">
      <alignment horizontal="center" vertical="center" shrinkToFit="1"/>
    </xf>
    <xf numFmtId="0" fontId="16" fillId="2" borderId="13" xfId="1" applyFont="1" applyFill="1" applyBorder="1" applyAlignment="1">
      <alignment horizontal="center" vertical="center" shrinkToFit="1"/>
    </xf>
    <xf numFmtId="0" fontId="14" fillId="2" borderId="7" xfId="1" applyFont="1" applyFill="1" applyBorder="1" applyAlignment="1">
      <alignment horizontal="center" vertical="center" shrinkToFit="1"/>
    </xf>
    <xf numFmtId="0" fontId="14" fillId="2" borderId="23" xfId="1" applyFont="1" applyFill="1" applyBorder="1" applyAlignment="1">
      <alignment horizontal="center" vertical="center" shrinkToFit="1"/>
    </xf>
    <xf numFmtId="0" fontId="14" fillId="2" borderId="22" xfId="1" applyFont="1" applyFill="1" applyBorder="1" applyAlignment="1">
      <alignment horizontal="center" vertical="center" shrinkToFit="1"/>
    </xf>
    <xf numFmtId="0" fontId="14" fillId="3" borderId="13" xfId="1" applyFont="1" applyFill="1" applyBorder="1" applyAlignment="1">
      <alignment horizontal="center" vertical="center" shrinkToFit="1"/>
    </xf>
    <xf numFmtId="0" fontId="14" fillId="3" borderId="9" xfId="1" applyFont="1" applyFill="1" applyBorder="1" applyAlignment="1">
      <alignment horizontal="center" vertical="center" shrinkToFit="1"/>
    </xf>
    <xf numFmtId="0" fontId="14" fillId="3" borderId="7" xfId="1" applyFont="1" applyFill="1" applyBorder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0" fontId="14" fillId="2" borderId="30" xfId="1" applyFont="1" applyFill="1" applyBorder="1" applyAlignment="1">
      <alignment horizontal="center" vertical="center" shrinkToFit="1"/>
    </xf>
    <xf numFmtId="0" fontId="16" fillId="2" borderId="30" xfId="1" applyFont="1" applyFill="1" applyBorder="1" applyAlignment="1">
      <alignment horizontal="center" vertical="center" shrinkToFit="1"/>
    </xf>
    <xf numFmtId="0" fontId="16" fillId="2" borderId="30" xfId="1" applyFont="1" applyFill="1" applyBorder="1" applyAlignment="1">
      <alignment horizontal="right" vertical="center" shrinkToFit="1"/>
    </xf>
    <xf numFmtId="0" fontId="14" fillId="0" borderId="30" xfId="1" applyFont="1" applyBorder="1" applyAlignment="1">
      <alignment horizontal="left" vertical="center" shrinkToFit="1"/>
    </xf>
    <xf numFmtId="0" fontId="14" fillId="0" borderId="30" xfId="1" applyFont="1" applyBorder="1" applyAlignment="1">
      <alignment horizontal="center" vertical="center" shrinkToFit="1"/>
    </xf>
    <xf numFmtId="0" fontId="16" fillId="0" borderId="30" xfId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7" fillId="0" borderId="0" xfId="0" applyFont="1"/>
    <xf numFmtId="0" fontId="2" fillId="0" borderId="0" xfId="0" applyFont="1"/>
    <xf numFmtId="0" fontId="25" fillId="2" borderId="47" xfId="1" applyFont="1" applyFill="1" applyBorder="1" applyAlignment="1">
      <alignment horizontal="center" vertical="center" shrinkToFit="1"/>
    </xf>
    <xf numFmtId="0" fontId="25" fillId="2" borderId="48" xfId="1" applyFont="1" applyFill="1" applyBorder="1" applyAlignment="1">
      <alignment horizontal="center" vertical="center" shrinkToFit="1"/>
    </xf>
    <xf numFmtId="0" fontId="25" fillId="2" borderId="49" xfId="1" applyFont="1" applyFill="1" applyBorder="1" applyAlignment="1">
      <alignment horizontal="center" vertical="center" shrinkToFit="1"/>
    </xf>
    <xf numFmtId="0" fontId="25" fillId="2" borderId="7" xfId="1" applyFont="1" applyFill="1" applyBorder="1" applyAlignment="1">
      <alignment horizontal="center" vertical="center" shrinkToFit="1"/>
    </xf>
    <xf numFmtId="0" fontId="26" fillId="2" borderId="13" xfId="1" applyFont="1" applyFill="1" applyBorder="1" applyAlignment="1">
      <alignment horizontal="center" vertical="center" shrinkToFit="1"/>
    </xf>
    <xf numFmtId="0" fontId="25" fillId="2" borderId="8" xfId="1" applyFont="1" applyFill="1" applyBorder="1" applyAlignment="1">
      <alignment horizontal="center" vertical="center" shrinkToFit="1"/>
    </xf>
    <xf numFmtId="0" fontId="25" fillId="0" borderId="50" xfId="1" applyFont="1" applyBorder="1" applyAlignment="1">
      <alignment horizontal="center" vertical="center" shrinkToFit="1"/>
    </xf>
    <xf numFmtId="0" fontId="25" fillId="0" borderId="51" xfId="1" applyFont="1" applyBorder="1" applyAlignment="1">
      <alignment horizontal="center" vertical="center" shrinkToFit="1"/>
    </xf>
    <xf numFmtId="0" fontId="25" fillId="0" borderId="52" xfId="1" applyFont="1" applyBorder="1" applyAlignment="1">
      <alignment horizontal="center" vertical="center" shrinkToFit="1"/>
    </xf>
    <xf numFmtId="0" fontId="25" fillId="0" borderId="7" xfId="1" applyFont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shrinkToFit="1"/>
    </xf>
    <xf numFmtId="0" fontId="25" fillId="0" borderId="8" xfId="1" applyFont="1" applyBorder="1" applyAlignment="1">
      <alignment horizontal="center" vertical="center" shrinkToFit="1"/>
    </xf>
    <xf numFmtId="0" fontId="25" fillId="0" borderId="54" xfId="1" applyFont="1" applyBorder="1" applyAlignment="1">
      <alignment horizontal="center" vertical="center" shrinkToFit="1"/>
    </xf>
    <xf numFmtId="0" fontId="26" fillId="0" borderId="55" xfId="1" applyFont="1" applyBorder="1" applyAlignment="1">
      <alignment horizontal="center" vertical="center" shrinkToFit="1"/>
    </xf>
    <xf numFmtId="0" fontId="25" fillId="0" borderId="56" xfId="1" applyFont="1" applyBorder="1" applyAlignment="1">
      <alignment horizontal="center" vertical="center" shrinkToFit="1"/>
    </xf>
    <xf numFmtId="0" fontId="25" fillId="2" borderId="54" xfId="1" applyFont="1" applyFill="1" applyBorder="1" applyAlignment="1">
      <alignment horizontal="center" vertical="center" shrinkToFit="1"/>
    </xf>
    <xf numFmtId="0" fontId="26" fillId="2" borderId="55" xfId="1" applyFont="1" applyFill="1" applyBorder="1" applyAlignment="1">
      <alignment horizontal="center" vertical="center" shrinkToFit="1"/>
    </xf>
    <xf numFmtId="0" fontId="25" fillId="2" borderId="56" xfId="1" applyFont="1" applyFill="1" applyBorder="1" applyAlignment="1">
      <alignment horizontal="center" vertical="center" shrinkToFit="1"/>
    </xf>
    <xf numFmtId="0" fontId="25" fillId="2" borderId="78" xfId="1" applyFont="1" applyFill="1" applyBorder="1" applyAlignment="1">
      <alignment horizontal="center" vertical="center" shrinkToFit="1"/>
    </xf>
    <xf numFmtId="0" fontId="25" fillId="2" borderId="79" xfId="1" applyFont="1" applyFill="1" applyBorder="1" applyAlignment="1">
      <alignment horizontal="center" vertical="center" shrinkToFit="1"/>
    </xf>
    <xf numFmtId="0" fontId="25" fillId="0" borderId="13" xfId="1" applyFont="1" applyBorder="1" applyAlignment="1">
      <alignment horizontal="center" vertical="center" shrinkToFit="1"/>
    </xf>
    <xf numFmtId="0" fontId="25" fillId="0" borderId="55" xfId="1" applyFont="1" applyBorder="1" applyAlignment="1">
      <alignment horizontal="center" vertical="center" shrinkToFit="1"/>
    </xf>
    <xf numFmtId="0" fontId="25" fillId="0" borderId="48" xfId="1" applyFont="1" applyBorder="1" applyAlignment="1">
      <alignment horizontal="center" vertical="center" shrinkToFit="1"/>
    </xf>
    <xf numFmtId="0" fontId="25" fillId="0" borderId="49" xfId="1" applyFont="1" applyBorder="1" applyAlignment="1">
      <alignment horizontal="center" vertical="center" shrinkToFit="1"/>
    </xf>
    <xf numFmtId="0" fontId="27" fillId="0" borderId="0" xfId="0" applyFont="1" applyAlignment="1">
      <alignment vertical="center" wrapText="1"/>
    </xf>
    <xf numFmtId="0" fontId="3" fillId="0" borderId="9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4" fillId="0" borderId="24" xfId="1" applyFont="1" applyBorder="1" applyAlignment="1">
      <alignment horizontal="left" vertical="center" shrinkToFit="1"/>
    </xf>
    <xf numFmtId="0" fontId="14" fillId="0" borderId="28" xfId="1" applyFont="1" applyBorder="1" applyAlignment="1">
      <alignment horizontal="left" vertical="center" shrinkToFit="1"/>
    </xf>
    <xf numFmtId="0" fontId="14" fillId="0" borderId="11" xfId="1" applyFont="1" applyBorder="1" applyAlignment="1">
      <alignment horizontal="left" vertical="center" shrinkToFit="1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14" xfId="1" applyFont="1" applyBorder="1" applyAlignment="1" applyProtection="1">
      <alignment horizontal="center" vertical="center" shrinkToFit="1"/>
      <protection locked="0"/>
    </xf>
    <xf numFmtId="0" fontId="14" fillId="0" borderId="17" xfId="2" applyFont="1" applyBorder="1" applyAlignment="1">
      <alignment horizontal="center" vertical="center" shrinkToFit="1"/>
    </xf>
    <xf numFmtId="0" fontId="14" fillId="2" borderId="3" xfId="1" applyFont="1" applyFill="1" applyBorder="1" applyAlignment="1">
      <alignment horizontal="center" vertical="center" shrinkToFit="1"/>
    </xf>
    <xf numFmtId="0" fontId="14" fillId="2" borderId="24" xfId="1" applyFont="1" applyFill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shrinkToFit="1"/>
    </xf>
    <xf numFmtId="0" fontId="14" fillId="2" borderId="11" xfId="1" applyFont="1" applyFill="1" applyBorder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16" fillId="2" borderId="1" xfId="1" applyFont="1" applyFill="1" applyBorder="1" applyAlignment="1">
      <alignment horizontal="right" vertical="center" shrinkToFit="1"/>
    </xf>
    <xf numFmtId="0" fontId="14" fillId="0" borderId="1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center" vertical="center" shrinkToFit="1"/>
    </xf>
    <xf numFmtId="0" fontId="16" fillId="2" borderId="11" xfId="1" applyFont="1" applyFill="1" applyBorder="1" applyAlignment="1">
      <alignment horizontal="right" vertical="center" shrinkToFit="1"/>
    </xf>
    <xf numFmtId="0" fontId="14" fillId="0" borderId="25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26" xfId="2" applyFont="1" applyBorder="1" applyAlignment="1">
      <alignment horizontal="center" vertical="center" shrinkToFit="1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2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>
      <alignment horizontal="center" vertical="center" wrapText="1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14" fillId="0" borderId="16" xfId="2" applyFont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shrinkToFit="1"/>
    </xf>
    <xf numFmtId="0" fontId="14" fillId="2" borderId="31" xfId="1" applyFont="1" applyFill="1" applyBorder="1" applyAlignment="1">
      <alignment horizontal="center" vertical="center" shrinkToFit="1"/>
    </xf>
    <xf numFmtId="0" fontId="14" fillId="2" borderId="15" xfId="1" applyFont="1" applyFill="1" applyBorder="1" applyAlignment="1">
      <alignment horizontal="center" vertical="center" shrinkToFit="1"/>
    </xf>
    <xf numFmtId="0" fontId="14" fillId="2" borderId="10" xfId="1" applyFont="1" applyFill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wrapText="1" shrinkToFit="1"/>
    </xf>
    <xf numFmtId="0" fontId="15" fillId="0" borderId="6" xfId="1" applyFont="1" applyBorder="1" applyAlignment="1">
      <alignment horizontal="center" vertical="center" shrinkToFit="1"/>
    </xf>
    <xf numFmtId="0" fontId="14" fillId="0" borderId="18" xfId="1" applyFont="1" applyBorder="1" applyAlignment="1" applyProtection="1">
      <alignment horizontal="center" vertical="center" shrinkToFit="1"/>
      <protection locked="0"/>
    </xf>
    <xf numFmtId="0" fontId="16" fillId="2" borderId="24" xfId="1" applyFont="1" applyFill="1" applyBorder="1" applyAlignment="1">
      <alignment horizontal="right" vertical="center" shrinkToFit="1"/>
    </xf>
    <xf numFmtId="0" fontId="16" fillId="2" borderId="28" xfId="1" applyFont="1" applyFill="1" applyBorder="1" applyAlignment="1">
      <alignment horizontal="right" vertical="center" shrinkToFit="1"/>
    </xf>
    <xf numFmtId="0" fontId="18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vertical="center"/>
    </xf>
    <xf numFmtId="0" fontId="29" fillId="0" borderId="0" xfId="0" applyFont="1"/>
    <xf numFmtId="0" fontId="29" fillId="0" borderId="39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 shrinkToFit="1"/>
    </xf>
    <xf numFmtId="0" fontId="29" fillId="0" borderId="6" xfId="0" applyFont="1" applyBorder="1" applyAlignment="1">
      <alignment horizontal="center" shrinkToFit="1"/>
    </xf>
    <xf numFmtId="0" fontId="29" fillId="0" borderId="4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5" fillId="0" borderId="59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53" xfId="0" applyFont="1" applyBorder="1" applyAlignment="1">
      <alignment horizontal="center"/>
    </xf>
    <xf numFmtId="0" fontId="25" fillId="0" borderId="53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right" vertical="center"/>
    </xf>
    <xf numFmtId="0" fontId="25" fillId="0" borderId="0" xfId="1" applyFont="1" applyAlignment="1" applyProtection="1">
      <alignment horizontal="center" vertical="center"/>
      <protection locked="0"/>
    </xf>
    <xf numFmtId="0" fontId="30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3" fillId="0" borderId="70" xfId="1" applyFont="1" applyBorder="1" applyAlignment="1">
      <alignment horizontal="center" vertical="center" shrinkToFit="1"/>
    </xf>
    <xf numFmtId="0" fontId="13" fillId="0" borderId="61" xfId="1" applyFont="1" applyBorder="1" applyAlignment="1">
      <alignment horizontal="center" vertical="center" shrinkToFit="1"/>
    </xf>
    <xf numFmtId="0" fontId="13" fillId="0" borderId="74" xfId="1" applyFont="1" applyBorder="1" applyAlignment="1">
      <alignment horizontal="center" vertical="center" shrinkToFit="1"/>
    </xf>
    <xf numFmtId="0" fontId="31" fillId="0" borderId="61" xfId="1" applyFont="1" applyBorder="1" applyAlignment="1" applyProtection="1">
      <alignment horizontal="center" vertical="center" wrapText="1" shrinkToFit="1"/>
      <protection locked="0"/>
    </xf>
    <xf numFmtId="0" fontId="31" fillId="0" borderId="62" xfId="1" applyFont="1" applyBorder="1" applyAlignment="1" applyProtection="1">
      <alignment horizontal="center" vertical="center" wrapText="1" shrinkToFit="1"/>
      <protection locked="0"/>
    </xf>
    <xf numFmtId="0" fontId="15" fillId="0" borderId="64" xfId="1" applyFont="1" applyBorder="1" applyAlignment="1" applyProtection="1">
      <alignment horizontal="center" vertical="center" shrinkToFit="1"/>
      <protection locked="0"/>
    </xf>
    <xf numFmtId="0" fontId="15" fillId="0" borderId="61" xfId="1" applyFont="1" applyBorder="1" applyAlignment="1" applyProtection="1">
      <alignment horizontal="center" vertical="center" shrinkToFit="1"/>
      <protection locked="0"/>
    </xf>
    <xf numFmtId="0" fontId="15" fillId="0" borderId="62" xfId="1" applyFont="1" applyBorder="1" applyAlignment="1" applyProtection="1">
      <alignment horizontal="center" vertical="center" shrinkToFit="1"/>
      <protection locked="0"/>
    </xf>
    <xf numFmtId="0" fontId="15" fillId="0" borderId="74" xfId="1" applyFont="1" applyBorder="1" applyAlignment="1" applyProtection="1">
      <alignment horizontal="center" vertical="center" shrinkToFit="1"/>
      <protection locked="0"/>
    </xf>
    <xf numFmtId="0" fontId="25" fillId="0" borderId="62" xfId="1" applyFont="1" applyBorder="1" applyAlignment="1">
      <alignment horizontal="center" vertical="center" shrinkToFit="1"/>
    </xf>
    <xf numFmtId="0" fontId="25" fillId="0" borderId="65" xfId="1" applyFont="1" applyBorder="1" applyAlignment="1">
      <alignment horizontal="center" vertical="center" wrapText="1" shrinkToFit="1"/>
    </xf>
    <xf numFmtId="0" fontId="25" fillId="0" borderId="65" xfId="1" applyFont="1" applyBorder="1" applyAlignment="1">
      <alignment horizontal="center" vertical="center" shrinkToFit="1"/>
    </xf>
    <xf numFmtId="0" fontId="25" fillId="0" borderId="64" xfId="1" applyFont="1" applyBorder="1" applyAlignment="1">
      <alignment horizontal="center" vertical="center" wrapText="1" shrinkToFit="1"/>
    </xf>
    <xf numFmtId="0" fontId="25" fillId="0" borderId="74" xfId="1" applyFont="1" applyBorder="1" applyAlignment="1">
      <alignment horizontal="center" vertical="center" wrapText="1" shrinkToFit="1"/>
    </xf>
    <xf numFmtId="0" fontId="25" fillId="0" borderId="61" xfId="1" applyFont="1" applyBorder="1" applyAlignment="1">
      <alignment horizontal="center" vertical="center" wrapText="1" shrinkToFit="1"/>
    </xf>
    <xf numFmtId="0" fontId="25" fillId="0" borderId="66" xfId="1" applyFont="1" applyBorder="1" applyAlignment="1">
      <alignment horizontal="center" vertical="center" wrapText="1" shrinkToFit="1"/>
    </xf>
    <xf numFmtId="0" fontId="13" fillId="0" borderId="71" xfId="1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shrinkToFit="1"/>
    </xf>
    <xf numFmtId="0" fontId="31" fillId="0" borderId="36" xfId="1" applyFont="1" applyBorder="1" applyAlignment="1" applyProtection="1">
      <alignment horizontal="center" vertical="center" wrapText="1" shrinkToFit="1"/>
      <protection locked="0"/>
    </xf>
    <xf numFmtId="0" fontId="31" fillId="0" borderId="63" xfId="1" applyFont="1" applyBorder="1" applyAlignment="1" applyProtection="1">
      <alignment horizontal="center" vertical="center" wrapText="1" shrinkToFit="1"/>
      <protection locked="0"/>
    </xf>
    <xf numFmtId="0" fontId="15" fillId="0" borderId="67" xfId="1" applyFont="1" applyBorder="1" applyAlignment="1" applyProtection="1">
      <alignment horizontal="center" vertical="center" shrinkToFit="1"/>
      <protection locked="0"/>
    </xf>
    <xf numFmtId="0" fontId="15" fillId="0" borderId="36" xfId="1" applyFont="1" applyBorder="1" applyAlignment="1" applyProtection="1">
      <alignment horizontal="center" vertical="center" shrinkToFit="1"/>
      <protection locked="0"/>
    </xf>
    <xf numFmtId="0" fontId="15" fillId="0" borderId="63" xfId="1" applyFont="1" applyBorder="1" applyAlignment="1" applyProtection="1">
      <alignment horizontal="center" vertical="center" shrinkToFit="1"/>
      <protection locked="0"/>
    </xf>
    <xf numFmtId="0" fontId="15" fillId="0" borderId="37" xfId="1" applyFont="1" applyBorder="1" applyAlignment="1" applyProtection="1">
      <alignment horizontal="center" vertical="center" shrinkToFit="1"/>
      <protection locked="0"/>
    </xf>
    <xf numFmtId="0" fontId="25" fillId="0" borderId="63" xfId="1" applyFont="1" applyBorder="1" applyAlignment="1">
      <alignment horizontal="center" vertical="center" shrinkToFit="1"/>
    </xf>
    <xf numFmtId="0" fontId="25" fillId="0" borderId="68" xfId="1" applyFont="1" applyBorder="1" applyAlignment="1">
      <alignment horizontal="center" vertical="center" wrapText="1" shrinkToFit="1"/>
    </xf>
    <xf numFmtId="0" fontId="25" fillId="0" borderId="68" xfId="1" applyFont="1" applyBorder="1" applyAlignment="1">
      <alignment horizontal="center" vertical="center" shrinkToFit="1"/>
    </xf>
    <xf numFmtId="0" fontId="25" fillId="0" borderId="67" xfId="1" applyFont="1" applyBorder="1" applyAlignment="1">
      <alignment horizontal="center" vertical="center" wrapText="1" shrinkToFit="1"/>
    </xf>
    <xf numFmtId="0" fontId="25" fillId="0" borderId="37" xfId="1" applyFont="1" applyBorder="1" applyAlignment="1">
      <alignment horizontal="center" vertical="center" wrapText="1" shrinkToFit="1"/>
    </xf>
    <xf numFmtId="0" fontId="25" fillId="0" borderId="36" xfId="1" applyFont="1" applyBorder="1" applyAlignment="1">
      <alignment horizontal="center" vertical="center" wrapText="1" shrinkToFit="1"/>
    </xf>
    <xf numFmtId="0" fontId="25" fillId="0" borderId="69" xfId="1" applyFont="1" applyBorder="1" applyAlignment="1">
      <alignment horizontal="center" vertical="center" wrapText="1" shrinkToFit="1"/>
    </xf>
    <xf numFmtId="0" fontId="31" fillId="0" borderId="58" xfId="2" applyFont="1" applyBorder="1" applyAlignment="1">
      <alignment horizontal="center" vertical="center" wrapText="1" shrinkToFit="1"/>
    </xf>
    <xf numFmtId="0" fontId="31" fillId="0" borderId="0" xfId="2" applyFont="1" applyAlignment="1">
      <alignment horizontal="center" vertical="center" wrapText="1" shrinkToFit="1"/>
    </xf>
    <xf numFmtId="0" fontId="31" fillId="0" borderId="34" xfId="2" applyFont="1" applyBorder="1" applyAlignment="1">
      <alignment horizontal="center" vertical="center" wrapText="1" shrinkToFit="1"/>
    </xf>
    <xf numFmtId="0" fontId="25" fillId="0" borderId="83" xfId="1" applyFont="1" applyBorder="1" applyAlignment="1">
      <alignment horizontal="center" vertical="center" shrinkToFit="1"/>
    </xf>
    <xf numFmtId="0" fontId="25" fillId="0" borderId="84" xfId="1" applyFont="1" applyBorder="1" applyAlignment="1">
      <alignment horizontal="center" vertical="center" shrinkToFit="1"/>
    </xf>
    <xf numFmtId="0" fontId="25" fillId="0" borderId="85" xfId="1" applyFont="1" applyBorder="1" applyAlignment="1">
      <alignment horizontal="center" vertical="center" shrinkToFit="1"/>
    </xf>
    <xf numFmtId="0" fontId="25" fillId="2" borderId="8" xfId="1" applyFont="1" applyFill="1" applyBorder="1" applyAlignment="1">
      <alignment horizontal="center" vertical="center" shrinkToFit="1"/>
    </xf>
    <xf numFmtId="0" fontId="25" fillId="2" borderId="11" xfId="1" applyFont="1" applyFill="1" applyBorder="1" applyAlignment="1">
      <alignment horizontal="center" vertical="center" shrinkToFit="1"/>
    </xf>
    <xf numFmtId="0" fontId="25" fillId="0" borderId="11" xfId="1" applyFont="1" applyBorder="1" applyAlignment="1">
      <alignment horizontal="center" vertical="center" shrinkToFit="1"/>
    </xf>
    <xf numFmtId="0" fontId="25" fillId="0" borderId="75" xfId="1" applyFont="1" applyBorder="1" applyAlignment="1">
      <alignment horizontal="center" vertical="center" shrinkToFit="1"/>
    </xf>
    <xf numFmtId="0" fontId="32" fillId="0" borderId="8" xfId="1" applyFont="1" applyBorder="1" applyAlignment="1" applyProtection="1">
      <alignment horizontal="center" vertical="center" shrinkToFit="1"/>
      <protection locked="0"/>
    </xf>
    <xf numFmtId="0" fontId="32" fillId="0" borderId="12" xfId="1" applyFont="1" applyBorder="1" applyAlignment="1" applyProtection="1">
      <alignment horizontal="center" vertical="center" shrinkToFit="1"/>
      <protection locked="0"/>
    </xf>
    <xf numFmtId="0" fontId="31" fillId="0" borderId="16" xfId="2" applyFont="1" applyBorder="1" applyAlignment="1">
      <alignment horizontal="center" vertical="center" wrapText="1" shrinkToFit="1"/>
    </xf>
    <xf numFmtId="0" fontId="31" fillId="0" borderId="13" xfId="2" applyFont="1" applyBorder="1" applyAlignment="1">
      <alignment horizontal="center" vertical="center" wrapText="1" shrinkToFit="1"/>
    </xf>
    <xf numFmtId="0" fontId="31" fillId="0" borderId="79" xfId="2" applyFont="1" applyBorder="1" applyAlignment="1">
      <alignment horizontal="center" vertical="center" wrapText="1" shrinkToFit="1"/>
    </xf>
    <xf numFmtId="0" fontId="25" fillId="0" borderId="86" xfId="1" applyFont="1" applyBorder="1" applyAlignment="1">
      <alignment horizontal="center" vertical="center" shrinkToFit="1"/>
    </xf>
    <xf numFmtId="0" fontId="25" fillId="0" borderId="87" xfId="1" applyFont="1" applyBorder="1" applyAlignment="1">
      <alignment horizontal="center" vertical="center" shrinkToFit="1"/>
    </xf>
    <xf numFmtId="0" fontId="25" fillId="0" borderId="88" xfId="1" applyFont="1" applyBorder="1" applyAlignment="1">
      <alignment horizontal="center" vertical="center" shrinkToFit="1"/>
    </xf>
    <xf numFmtId="0" fontId="25" fillId="2" borderId="3" xfId="1" applyFont="1" applyFill="1" applyBorder="1" applyAlignment="1">
      <alignment horizontal="center" vertical="center" shrinkToFit="1"/>
    </xf>
    <xf numFmtId="0" fontId="25" fillId="2" borderId="1" xfId="1" applyFont="1" applyFill="1" applyBorder="1" applyAlignment="1">
      <alignment horizontal="center" vertical="center" shrinkToFit="1"/>
    </xf>
    <xf numFmtId="0" fontId="25" fillId="0" borderId="1" xfId="1" applyFont="1" applyBorder="1" applyAlignment="1">
      <alignment horizontal="center" vertical="center" shrinkToFit="1"/>
    </xf>
    <xf numFmtId="0" fontId="25" fillId="0" borderId="76" xfId="1" applyFont="1" applyBorder="1" applyAlignment="1">
      <alignment horizontal="center" vertical="center" shrinkToFit="1"/>
    </xf>
    <xf numFmtId="0" fontId="32" fillId="0" borderId="3" xfId="1" applyFont="1" applyBorder="1" applyAlignment="1" applyProtection="1">
      <alignment horizontal="center" vertical="center" shrinkToFit="1"/>
      <protection locked="0"/>
    </xf>
    <xf numFmtId="0" fontId="32" fillId="0" borderId="14" xfId="1" applyFont="1" applyBorder="1" applyAlignment="1" applyProtection="1">
      <alignment horizontal="center" vertical="center" shrinkToFit="1"/>
      <protection locked="0"/>
    </xf>
    <xf numFmtId="0" fontId="15" fillId="0" borderId="58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34" xfId="2" applyFont="1" applyBorder="1" applyAlignment="1">
      <alignment horizontal="center" vertical="center" shrinkToFit="1"/>
    </xf>
    <xf numFmtId="0" fontId="25" fillId="0" borderId="89" xfId="1" applyFont="1" applyBorder="1" applyAlignment="1">
      <alignment horizontal="center" vertical="center" shrinkToFit="1"/>
    </xf>
    <xf numFmtId="0" fontId="25" fillId="0" borderId="90" xfId="1" applyFont="1" applyBorder="1" applyAlignment="1">
      <alignment horizontal="center" vertical="center" shrinkToFit="1"/>
    </xf>
    <xf numFmtId="0" fontId="25" fillId="0" borderId="91" xfId="1" applyFont="1" applyBorder="1" applyAlignment="1">
      <alignment horizontal="center" vertical="center" shrinkToFit="1"/>
    </xf>
    <xf numFmtId="0" fontId="15" fillId="0" borderId="16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 shrinkToFit="1"/>
    </xf>
    <xf numFmtId="0" fontId="15" fillId="0" borderId="79" xfId="2" applyFont="1" applyBorder="1" applyAlignment="1">
      <alignment horizontal="center" vertical="center" shrinkToFit="1"/>
    </xf>
    <xf numFmtId="0" fontId="25" fillId="0" borderId="92" xfId="1" applyFont="1" applyBorder="1" applyAlignment="1">
      <alignment horizontal="center" vertical="center" shrinkToFit="1"/>
    </xf>
    <xf numFmtId="0" fontId="15" fillId="0" borderId="82" xfId="2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15" fillId="0" borderId="80" xfId="2" applyFont="1" applyBorder="1" applyAlignment="1">
      <alignment horizontal="center" vertical="center" shrinkToFit="1"/>
    </xf>
    <xf numFmtId="0" fontId="25" fillId="0" borderId="93" xfId="1" applyFont="1" applyBorder="1" applyAlignment="1">
      <alignment horizontal="center" vertical="center" shrinkToFit="1"/>
    </xf>
    <xf numFmtId="0" fontId="15" fillId="0" borderId="72" xfId="2" applyFont="1" applyBorder="1" applyAlignment="1">
      <alignment horizontal="center" vertical="center" shrinkToFit="1"/>
    </xf>
    <xf numFmtId="0" fontId="15" fillId="0" borderId="55" xfId="2" applyFont="1" applyBorder="1" applyAlignment="1">
      <alignment horizontal="center" vertical="center" shrinkToFit="1"/>
    </xf>
    <xf numFmtId="0" fontId="15" fillId="0" borderId="81" xfId="2" applyFont="1" applyBorder="1" applyAlignment="1">
      <alignment horizontal="center" vertical="center" shrinkToFit="1"/>
    </xf>
    <xf numFmtId="0" fontId="25" fillId="0" borderId="94" xfId="1" applyFont="1" applyBorder="1" applyAlignment="1">
      <alignment horizontal="center" vertical="center" shrinkToFit="1"/>
    </xf>
    <xf numFmtId="0" fontId="25" fillId="0" borderId="95" xfId="1" applyFont="1" applyBorder="1" applyAlignment="1">
      <alignment horizontal="center" vertical="center" shrinkToFit="1"/>
    </xf>
    <xf numFmtId="0" fontId="25" fillId="0" borderId="96" xfId="1" applyFont="1" applyBorder="1" applyAlignment="1">
      <alignment horizontal="center" vertical="center" shrinkToFit="1"/>
    </xf>
    <xf numFmtId="0" fontId="25" fillId="2" borderId="73" xfId="1" applyFont="1" applyFill="1" applyBorder="1" applyAlignment="1">
      <alignment horizontal="center" vertical="center" shrinkToFit="1"/>
    </xf>
    <xf numFmtId="0" fontId="25" fillId="2" borderId="53" xfId="1" applyFont="1" applyFill="1" applyBorder="1" applyAlignment="1">
      <alignment horizontal="center" vertical="center" shrinkToFit="1"/>
    </xf>
    <xf numFmtId="0" fontId="25" fillId="0" borderId="53" xfId="1" applyFont="1" applyBorder="1" applyAlignment="1">
      <alignment horizontal="center" vertical="center" shrinkToFit="1"/>
    </xf>
    <xf numFmtId="0" fontId="25" fillId="0" borderId="77" xfId="1" applyFont="1" applyBorder="1" applyAlignment="1">
      <alignment horizontal="center" vertical="center" shrinkToFit="1"/>
    </xf>
    <xf numFmtId="0" fontId="32" fillId="0" borderId="73" xfId="1" applyFont="1" applyBorder="1" applyAlignment="1" applyProtection="1">
      <alignment horizontal="center" vertical="center" shrinkToFit="1"/>
      <protection locked="0"/>
    </xf>
    <xf numFmtId="0" fontId="32" fillId="0" borderId="57" xfId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</cellXfs>
  <cellStyles count="3">
    <cellStyle name="標準" xfId="0" builtinId="0"/>
    <cellStyle name="標準_２０００年度春ﾘｰｸﾞ成績表" xfId="1" xr:uid="{00000000-0005-0000-0000-000001000000}"/>
    <cellStyle name="標準_予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publicdomainq.net/soccer-ball-sports-0000075/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374650</xdr:colOff>
      <xdr:row>10</xdr:row>
      <xdr:rowOff>6350</xdr:rowOff>
    </xdr:from>
    <xdr:to>
      <xdr:col>2</xdr:col>
      <xdr:colOff>374650</xdr:colOff>
      <xdr:row>10</xdr:row>
      <xdr:rowOff>6350</xdr:rowOff>
    </xdr:to>
    <xdr:sp macro="" textlink="">
      <xdr:nvSpPr>
        <xdr:cNvPr id="434" name="Line 339">
          <a:extLst>
            <a:ext uri="{FF2B5EF4-FFF2-40B4-BE49-F238E27FC236}">
              <a16:creationId xmlns:a16="http://schemas.microsoft.com/office/drawing/2014/main" id="{EBCA715B-8FD0-487B-89A9-BF885DB2F065}"/>
            </a:ext>
          </a:extLst>
        </xdr:cNvPr>
        <xdr:cNvSpPr>
          <a:spLocks noChangeShapeType="1"/>
        </xdr:cNvSpPr>
      </xdr:nvSpPr>
      <xdr:spPr bwMode="auto">
        <a:xfrm>
          <a:off x="1746250" y="173990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10</xdr:row>
      <xdr:rowOff>146050</xdr:rowOff>
    </xdr:from>
    <xdr:to>
      <xdr:col>2</xdr:col>
      <xdr:colOff>374650</xdr:colOff>
      <xdr:row>10</xdr:row>
      <xdr:rowOff>146050</xdr:rowOff>
    </xdr:to>
    <xdr:sp macro="" textlink="">
      <xdr:nvSpPr>
        <xdr:cNvPr id="435" name="Line 340">
          <a:extLst>
            <a:ext uri="{FF2B5EF4-FFF2-40B4-BE49-F238E27FC236}">
              <a16:creationId xmlns:a16="http://schemas.microsoft.com/office/drawing/2014/main" id="{BD7CB076-EB8E-4D03-875B-4815D45B76EF}"/>
            </a:ext>
          </a:extLst>
        </xdr:cNvPr>
        <xdr:cNvSpPr>
          <a:spLocks noChangeShapeType="1"/>
        </xdr:cNvSpPr>
      </xdr:nvSpPr>
      <xdr:spPr bwMode="auto">
        <a:xfrm>
          <a:off x="1746250" y="187960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279400</xdr:colOff>
      <xdr:row>11</xdr:row>
      <xdr:rowOff>12700</xdr:rowOff>
    </xdr:from>
    <xdr:to>
      <xdr:col>5</xdr:col>
      <xdr:colOff>38100</xdr:colOff>
      <xdr:row>13</xdr:row>
      <xdr:rowOff>6662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AA300277-F4E5-4476-BF4B-E0DA987D13E3}"/>
            </a:ext>
          </a:extLst>
        </xdr:cNvPr>
        <xdr:cNvSpPr txBox="1">
          <a:spLocks noChangeArrowheads="1"/>
        </xdr:cNvSpPr>
      </xdr:nvSpPr>
      <xdr:spPr bwMode="auto">
        <a:xfrm>
          <a:off x="2336800" y="1981200"/>
          <a:ext cx="1130300" cy="3495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Ａコート</a:t>
          </a:r>
        </a:p>
      </xdr:txBody>
    </xdr:sp>
    <xdr:clientData/>
  </xdr:twoCellAnchor>
  <xdr:twoCellAnchor>
    <xdr:from>
      <xdr:col>5</xdr:col>
      <xdr:colOff>219075</xdr:colOff>
      <xdr:row>29</xdr:row>
      <xdr:rowOff>9524</xdr:rowOff>
    </xdr:from>
    <xdr:to>
      <xdr:col>8</xdr:col>
      <xdr:colOff>324928</xdr:colOff>
      <xdr:row>31</xdr:row>
      <xdr:rowOff>168274</xdr:rowOff>
    </xdr:to>
    <xdr:sp macro="" textlink="">
      <xdr:nvSpPr>
        <xdr:cNvPr id="456" name="テキスト ボックス 455">
          <a:extLst>
            <a:ext uri="{FF2B5EF4-FFF2-40B4-BE49-F238E27FC236}">
              <a16:creationId xmlns:a16="http://schemas.microsoft.com/office/drawing/2014/main" id="{EE2E9E8C-A6DA-4DD6-AB2D-EBA3DCEC489B}"/>
            </a:ext>
          </a:extLst>
        </xdr:cNvPr>
        <xdr:cNvSpPr txBox="1"/>
      </xdr:nvSpPr>
      <xdr:spPr>
        <a:xfrm>
          <a:off x="3648075" y="5178424"/>
          <a:ext cx="2163253" cy="51435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本部テント</a:t>
          </a:r>
        </a:p>
      </xdr:txBody>
    </xdr:sp>
    <xdr:clientData/>
  </xdr:twoCellAnchor>
  <xdr:twoCellAnchor>
    <xdr:from>
      <xdr:col>1</xdr:col>
      <xdr:colOff>660400</xdr:colOff>
      <xdr:row>5</xdr:row>
      <xdr:rowOff>69676</xdr:rowOff>
    </xdr:from>
    <xdr:to>
      <xdr:col>11</xdr:col>
      <xdr:colOff>546912</xdr:colOff>
      <xdr:row>28</xdr:row>
      <xdr:rowOff>8176</xdr:rowOff>
    </xdr:to>
    <xdr:grpSp>
      <xdr:nvGrpSpPr>
        <xdr:cNvPr id="476" name="グループ化 475">
          <a:extLst>
            <a:ext uri="{FF2B5EF4-FFF2-40B4-BE49-F238E27FC236}">
              <a16:creationId xmlns:a16="http://schemas.microsoft.com/office/drawing/2014/main" id="{139BBD95-6952-F547-AE80-3A4FD5D2F4FF}"/>
            </a:ext>
          </a:extLst>
        </xdr:cNvPr>
        <xdr:cNvGrpSpPr/>
      </xdr:nvGrpSpPr>
      <xdr:grpSpPr>
        <a:xfrm>
          <a:off x="1286934" y="1435632"/>
          <a:ext cx="6338111" cy="3703344"/>
          <a:chOff x="7733879" y="5238576"/>
          <a:chExt cx="6744512" cy="4027900"/>
        </a:xfrm>
      </xdr:grpSpPr>
      <xdr:sp macro="" textlink="">
        <xdr:nvSpPr>
          <xdr:cNvPr id="446" name="Freeform 303">
            <a:extLst>
              <a:ext uri="{FF2B5EF4-FFF2-40B4-BE49-F238E27FC236}">
                <a16:creationId xmlns:a16="http://schemas.microsoft.com/office/drawing/2014/main" id="{D46D4966-87D8-489C-B66D-C33F5CAEE216}"/>
              </a:ext>
            </a:extLst>
          </xdr:cNvPr>
          <xdr:cNvSpPr>
            <a:spLocks/>
          </xdr:cNvSpPr>
        </xdr:nvSpPr>
        <xdr:spPr bwMode="auto">
          <a:xfrm>
            <a:off x="8581160" y="8650432"/>
            <a:ext cx="1377950" cy="592281"/>
          </a:xfrm>
          <a:custGeom>
            <a:avLst/>
            <a:gdLst>
              <a:gd name="T0" fmla="*/ 0 w 4342"/>
              <a:gd name="T1" fmla="*/ 2147483646 h 1799"/>
              <a:gd name="T2" fmla="*/ 0 w 4342"/>
              <a:gd name="T3" fmla="*/ 0 h 1799"/>
              <a:gd name="T4" fmla="*/ 2147483646 w 4342"/>
              <a:gd name="T5" fmla="*/ 0 h 1799"/>
              <a:gd name="T6" fmla="*/ 2147483646 w 4342"/>
              <a:gd name="T7" fmla="*/ 2147483646 h 179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42" h="1799">
                <a:moveTo>
                  <a:pt x="0" y="1799"/>
                </a:moveTo>
                <a:lnTo>
                  <a:pt x="0" y="0"/>
                </a:lnTo>
                <a:lnTo>
                  <a:pt x="4342" y="0"/>
                </a:lnTo>
                <a:lnTo>
                  <a:pt x="4342" y="1799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9" name="Freeform 308">
            <a:extLst>
              <a:ext uri="{FF2B5EF4-FFF2-40B4-BE49-F238E27FC236}">
                <a16:creationId xmlns:a16="http://schemas.microsoft.com/office/drawing/2014/main" id="{E179DF1A-47BC-4D53-AAA9-5657697C3391}"/>
              </a:ext>
            </a:extLst>
          </xdr:cNvPr>
          <xdr:cNvSpPr>
            <a:spLocks/>
          </xdr:cNvSpPr>
        </xdr:nvSpPr>
        <xdr:spPr bwMode="auto">
          <a:xfrm>
            <a:off x="8945418" y="9044131"/>
            <a:ext cx="635577" cy="198582"/>
          </a:xfrm>
          <a:custGeom>
            <a:avLst/>
            <a:gdLst>
              <a:gd name="T0" fmla="*/ 0 w 1947"/>
              <a:gd name="T1" fmla="*/ 2147483646 h 600"/>
              <a:gd name="T2" fmla="*/ 0 w 1947"/>
              <a:gd name="T3" fmla="*/ 0 h 600"/>
              <a:gd name="T4" fmla="*/ 2147483646 w 1947"/>
              <a:gd name="T5" fmla="*/ 0 h 600"/>
              <a:gd name="T6" fmla="*/ 2147483646 w 1947"/>
              <a:gd name="T7" fmla="*/ 2147483646 h 60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947" h="600">
                <a:moveTo>
                  <a:pt x="0" y="600"/>
                </a:moveTo>
                <a:lnTo>
                  <a:pt x="0" y="0"/>
                </a:lnTo>
                <a:lnTo>
                  <a:pt x="1947" y="0"/>
                </a:lnTo>
                <a:lnTo>
                  <a:pt x="1947" y="60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2" name="Freeform 352">
            <a:extLst>
              <a:ext uri="{FF2B5EF4-FFF2-40B4-BE49-F238E27FC236}">
                <a16:creationId xmlns:a16="http://schemas.microsoft.com/office/drawing/2014/main" id="{6EDD1AEC-6137-4011-8B88-A087A4FA6FB6}"/>
              </a:ext>
            </a:extLst>
          </xdr:cNvPr>
          <xdr:cNvSpPr>
            <a:spLocks/>
          </xdr:cNvSpPr>
        </xdr:nvSpPr>
        <xdr:spPr bwMode="auto">
          <a:xfrm>
            <a:off x="8926368" y="6894368"/>
            <a:ext cx="670502" cy="692149"/>
          </a:xfrm>
          <a:custGeom>
            <a:avLst/>
            <a:gdLst>
              <a:gd name="T0" fmla="*/ 2147483646 w 2095"/>
              <a:gd name="T1" fmla="*/ 2147483646 h 2098"/>
              <a:gd name="T2" fmla="*/ 2147483646 w 2095"/>
              <a:gd name="T3" fmla="*/ 2147483646 h 2098"/>
              <a:gd name="T4" fmla="*/ 2147483646 w 2095"/>
              <a:gd name="T5" fmla="*/ 2147483646 h 2098"/>
              <a:gd name="T6" fmla="*/ 2147483646 w 2095"/>
              <a:gd name="T7" fmla="*/ 2147483646 h 2098"/>
              <a:gd name="T8" fmla="*/ 2147483646 w 2095"/>
              <a:gd name="T9" fmla="*/ 2147483646 h 2098"/>
              <a:gd name="T10" fmla="*/ 2147483646 w 2095"/>
              <a:gd name="T11" fmla="*/ 0 h 2098"/>
              <a:gd name="T12" fmla="*/ 2147483646 w 2095"/>
              <a:gd name="T13" fmla="*/ 2147483646 h 2098"/>
              <a:gd name="T14" fmla="*/ 2147483646 w 2095"/>
              <a:gd name="T15" fmla="*/ 2147483646 h 2098"/>
              <a:gd name="T16" fmla="*/ 2147483646 w 2095"/>
              <a:gd name="T17" fmla="*/ 2147483646 h 2098"/>
              <a:gd name="T18" fmla="*/ 2147483646 w 2095"/>
              <a:gd name="T19" fmla="*/ 2147483646 h 2098"/>
              <a:gd name="T20" fmla="*/ 0 w 2095"/>
              <a:gd name="T21" fmla="*/ 2147483646 h 2098"/>
              <a:gd name="T22" fmla="*/ 2147483646 w 2095"/>
              <a:gd name="T23" fmla="*/ 2147483646 h 2098"/>
              <a:gd name="T24" fmla="*/ 2147483646 w 2095"/>
              <a:gd name="T25" fmla="*/ 2147483646 h 2098"/>
              <a:gd name="T26" fmla="*/ 2147483646 w 2095"/>
              <a:gd name="T27" fmla="*/ 2147483646 h 2098"/>
              <a:gd name="T28" fmla="*/ 2147483646 w 2095"/>
              <a:gd name="T29" fmla="*/ 2147483646 h 2098"/>
              <a:gd name="T30" fmla="*/ 2147483646 w 2095"/>
              <a:gd name="T31" fmla="*/ 2147483646 h 2098"/>
              <a:gd name="T32" fmla="*/ 2147483646 w 2095"/>
              <a:gd name="T33" fmla="*/ 2147483646 h 2098"/>
              <a:gd name="T34" fmla="*/ 2147483646 w 2095"/>
              <a:gd name="T35" fmla="*/ 2147483646 h 2098"/>
              <a:gd name="T36" fmla="*/ 2147483646 w 2095"/>
              <a:gd name="T37" fmla="*/ 2147483646 h 2098"/>
              <a:gd name="T38" fmla="*/ 2147483646 w 2095"/>
              <a:gd name="T39" fmla="*/ 2147483646 h 2098"/>
              <a:gd name="T40" fmla="*/ 2147483646 w 2095"/>
              <a:gd name="T41" fmla="*/ 2147483646 h 2098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095" h="2098">
                <a:moveTo>
                  <a:pt x="2095" y="1049"/>
                </a:moveTo>
                <a:lnTo>
                  <a:pt x="2044" y="726"/>
                </a:lnTo>
                <a:lnTo>
                  <a:pt x="1895" y="433"/>
                </a:lnTo>
                <a:lnTo>
                  <a:pt x="1663" y="201"/>
                </a:lnTo>
                <a:lnTo>
                  <a:pt x="1371" y="51"/>
                </a:lnTo>
                <a:lnTo>
                  <a:pt x="1047" y="0"/>
                </a:lnTo>
                <a:lnTo>
                  <a:pt x="724" y="51"/>
                </a:lnTo>
                <a:lnTo>
                  <a:pt x="431" y="201"/>
                </a:lnTo>
                <a:lnTo>
                  <a:pt x="199" y="433"/>
                </a:lnTo>
                <a:lnTo>
                  <a:pt x="51" y="726"/>
                </a:lnTo>
                <a:lnTo>
                  <a:pt x="0" y="1049"/>
                </a:lnTo>
                <a:lnTo>
                  <a:pt x="51" y="1374"/>
                </a:lnTo>
                <a:lnTo>
                  <a:pt x="199" y="1667"/>
                </a:lnTo>
                <a:lnTo>
                  <a:pt x="431" y="1898"/>
                </a:lnTo>
                <a:lnTo>
                  <a:pt x="724" y="2047"/>
                </a:lnTo>
                <a:lnTo>
                  <a:pt x="1047" y="2098"/>
                </a:lnTo>
                <a:lnTo>
                  <a:pt x="1371" y="2047"/>
                </a:lnTo>
                <a:lnTo>
                  <a:pt x="1663" y="1898"/>
                </a:lnTo>
                <a:lnTo>
                  <a:pt x="1895" y="1667"/>
                </a:lnTo>
                <a:lnTo>
                  <a:pt x="2044" y="1374"/>
                </a:lnTo>
                <a:lnTo>
                  <a:pt x="2095" y="1049"/>
                </a:lnTo>
                <a:close/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3" name="Freeform 354">
            <a:extLst>
              <a:ext uri="{FF2B5EF4-FFF2-40B4-BE49-F238E27FC236}">
                <a16:creationId xmlns:a16="http://schemas.microsoft.com/office/drawing/2014/main" id="{F55E67E2-D448-4BFD-A811-5DB61C8E38CF}"/>
              </a:ext>
            </a:extLst>
          </xdr:cNvPr>
          <xdr:cNvSpPr>
            <a:spLocks/>
          </xdr:cNvSpPr>
        </xdr:nvSpPr>
        <xdr:spPr bwMode="auto">
          <a:xfrm>
            <a:off x="9042977" y="8498031"/>
            <a:ext cx="482600" cy="152401"/>
          </a:xfrm>
          <a:custGeom>
            <a:avLst/>
            <a:gdLst>
              <a:gd name="T0" fmla="*/ 2147483646 w 1721"/>
              <a:gd name="T1" fmla="*/ 2147483646 h 449"/>
              <a:gd name="T2" fmla="*/ 2147483646 w 1721"/>
              <a:gd name="T3" fmla="*/ 2147483646 h 449"/>
              <a:gd name="T4" fmla="*/ 2147483646 w 1721"/>
              <a:gd name="T5" fmla="*/ 2147483646 h 449"/>
              <a:gd name="T6" fmla="*/ 2147483646 w 1721"/>
              <a:gd name="T7" fmla="*/ 0 h 449"/>
              <a:gd name="T8" fmla="*/ 2147483646 w 1721"/>
              <a:gd name="T9" fmla="*/ 2147483646 h 449"/>
              <a:gd name="T10" fmla="*/ 2147483646 w 1721"/>
              <a:gd name="T11" fmla="*/ 2147483646 h 449"/>
              <a:gd name="T12" fmla="*/ 0 w 1721"/>
              <a:gd name="T13" fmla="*/ 2147483646 h 44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721" h="449">
                <a:moveTo>
                  <a:pt x="1721" y="449"/>
                </a:moveTo>
                <a:lnTo>
                  <a:pt x="1488" y="208"/>
                </a:lnTo>
                <a:lnTo>
                  <a:pt x="1190" y="53"/>
                </a:lnTo>
                <a:lnTo>
                  <a:pt x="860" y="0"/>
                </a:lnTo>
                <a:lnTo>
                  <a:pt x="529" y="53"/>
                </a:lnTo>
                <a:lnTo>
                  <a:pt x="233" y="208"/>
                </a:lnTo>
                <a:lnTo>
                  <a:pt x="0" y="449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7" name="正方形/長方形 456">
            <a:extLst>
              <a:ext uri="{FF2B5EF4-FFF2-40B4-BE49-F238E27FC236}">
                <a16:creationId xmlns:a16="http://schemas.microsoft.com/office/drawing/2014/main" id="{A0148B62-7D16-0D33-E03C-4D54C99B92DE}"/>
              </a:ext>
            </a:extLst>
          </xdr:cNvPr>
          <xdr:cNvSpPr>
            <a:spLocks noChangeAspect="1"/>
          </xdr:cNvSpPr>
        </xdr:nvSpPr>
        <xdr:spPr>
          <a:xfrm>
            <a:off x="7733879" y="5238576"/>
            <a:ext cx="6744512" cy="40279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8" name="正方形/長方形 457">
            <a:extLst>
              <a:ext uri="{FF2B5EF4-FFF2-40B4-BE49-F238E27FC236}">
                <a16:creationId xmlns:a16="http://schemas.microsoft.com/office/drawing/2014/main" id="{E3C5BF7F-4525-0324-3049-4A7B6AAEB2AB}"/>
              </a:ext>
            </a:extLst>
          </xdr:cNvPr>
          <xdr:cNvSpPr>
            <a:spLocks/>
          </xdr:cNvSpPr>
        </xdr:nvSpPr>
        <xdr:spPr>
          <a:xfrm>
            <a:off x="7739651" y="5238576"/>
            <a:ext cx="3068291" cy="40279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9" name="正方形/長方形 458">
            <a:extLst>
              <a:ext uri="{FF2B5EF4-FFF2-40B4-BE49-F238E27FC236}">
                <a16:creationId xmlns:a16="http://schemas.microsoft.com/office/drawing/2014/main" id="{6C69FE9B-06D3-6A16-01DF-7FDAE689F49D}"/>
              </a:ext>
            </a:extLst>
          </xdr:cNvPr>
          <xdr:cNvSpPr>
            <a:spLocks/>
          </xdr:cNvSpPr>
        </xdr:nvSpPr>
        <xdr:spPr>
          <a:xfrm>
            <a:off x="11411105" y="5238576"/>
            <a:ext cx="3061363" cy="40279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4" name="Freeform 352">
            <a:extLst>
              <a:ext uri="{FF2B5EF4-FFF2-40B4-BE49-F238E27FC236}">
                <a16:creationId xmlns:a16="http://schemas.microsoft.com/office/drawing/2014/main" id="{07A97F6C-6151-E4C8-EB4E-8A4429C95B9E}"/>
              </a:ext>
            </a:extLst>
          </xdr:cNvPr>
          <xdr:cNvSpPr>
            <a:spLocks/>
          </xdr:cNvSpPr>
        </xdr:nvSpPr>
        <xdr:spPr bwMode="auto">
          <a:xfrm>
            <a:off x="12615141" y="6877050"/>
            <a:ext cx="663575" cy="692149"/>
          </a:xfrm>
          <a:custGeom>
            <a:avLst/>
            <a:gdLst>
              <a:gd name="T0" fmla="*/ 2147483646 w 2095"/>
              <a:gd name="T1" fmla="*/ 2147483646 h 2098"/>
              <a:gd name="T2" fmla="*/ 2147483646 w 2095"/>
              <a:gd name="T3" fmla="*/ 2147483646 h 2098"/>
              <a:gd name="T4" fmla="*/ 2147483646 w 2095"/>
              <a:gd name="T5" fmla="*/ 2147483646 h 2098"/>
              <a:gd name="T6" fmla="*/ 2147483646 w 2095"/>
              <a:gd name="T7" fmla="*/ 2147483646 h 2098"/>
              <a:gd name="T8" fmla="*/ 2147483646 w 2095"/>
              <a:gd name="T9" fmla="*/ 2147483646 h 2098"/>
              <a:gd name="T10" fmla="*/ 2147483646 w 2095"/>
              <a:gd name="T11" fmla="*/ 0 h 2098"/>
              <a:gd name="T12" fmla="*/ 2147483646 w 2095"/>
              <a:gd name="T13" fmla="*/ 2147483646 h 2098"/>
              <a:gd name="T14" fmla="*/ 2147483646 w 2095"/>
              <a:gd name="T15" fmla="*/ 2147483646 h 2098"/>
              <a:gd name="T16" fmla="*/ 2147483646 w 2095"/>
              <a:gd name="T17" fmla="*/ 2147483646 h 2098"/>
              <a:gd name="T18" fmla="*/ 2147483646 w 2095"/>
              <a:gd name="T19" fmla="*/ 2147483646 h 2098"/>
              <a:gd name="T20" fmla="*/ 0 w 2095"/>
              <a:gd name="T21" fmla="*/ 2147483646 h 2098"/>
              <a:gd name="T22" fmla="*/ 2147483646 w 2095"/>
              <a:gd name="T23" fmla="*/ 2147483646 h 2098"/>
              <a:gd name="T24" fmla="*/ 2147483646 w 2095"/>
              <a:gd name="T25" fmla="*/ 2147483646 h 2098"/>
              <a:gd name="T26" fmla="*/ 2147483646 w 2095"/>
              <a:gd name="T27" fmla="*/ 2147483646 h 2098"/>
              <a:gd name="T28" fmla="*/ 2147483646 w 2095"/>
              <a:gd name="T29" fmla="*/ 2147483646 h 2098"/>
              <a:gd name="T30" fmla="*/ 2147483646 w 2095"/>
              <a:gd name="T31" fmla="*/ 2147483646 h 2098"/>
              <a:gd name="T32" fmla="*/ 2147483646 w 2095"/>
              <a:gd name="T33" fmla="*/ 2147483646 h 2098"/>
              <a:gd name="T34" fmla="*/ 2147483646 w 2095"/>
              <a:gd name="T35" fmla="*/ 2147483646 h 2098"/>
              <a:gd name="T36" fmla="*/ 2147483646 w 2095"/>
              <a:gd name="T37" fmla="*/ 2147483646 h 2098"/>
              <a:gd name="T38" fmla="*/ 2147483646 w 2095"/>
              <a:gd name="T39" fmla="*/ 2147483646 h 2098"/>
              <a:gd name="T40" fmla="*/ 2147483646 w 2095"/>
              <a:gd name="T41" fmla="*/ 2147483646 h 2098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095" h="2098">
                <a:moveTo>
                  <a:pt x="2095" y="1049"/>
                </a:moveTo>
                <a:lnTo>
                  <a:pt x="2044" y="726"/>
                </a:lnTo>
                <a:lnTo>
                  <a:pt x="1895" y="433"/>
                </a:lnTo>
                <a:lnTo>
                  <a:pt x="1663" y="201"/>
                </a:lnTo>
                <a:lnTo>
                  <a:pt x="1371" y="51"/>
                </a:lnTo>
                <a:lnTo>
                  <a:pt x="1047" y="0"/>
                </a:lnTo>
                <a:lnTo>
                  <a:pt x="724" y="51"/>
                </a:lnTo>
                <a:lnTo>
                  <a:pt x="431" y="201"/>
                </a:lnTo>
                <a:lnTo>
                  <a:pt x="199" y="433"/>
                </a:lnTo>
                <a:lnTo>
                  <a:pt x="51" y="726"/>
                </a:lnTo>
                <a:lnTo>
                  <a:pt x="0" y="1049"/>
                </a:lnTo>
                <a:lnTo>
                  <a:pt x="51" y="1374"/>
                </a:lnTo>
                <a:lnTo>
                  <a:pt x="199" y="1667"/>
                </a:lnTo>
                <a:lnTo>
                  <a:pt x="431" y="1898"/>
                </a:lnTo>
                <a:lnTo>
                  <a:pt x="724" y="2047"/>
                </a:lnTo>
                <a:lnTo>
                  <a:pt x="1047" y="2098"/>
                </a:lnTo>
                <a:lnTo>
                  <a:pt x="1371" y="2047"/>
                </a:lnTo>
                <a:lnTo>
                  <a:pt x="1663" y="1898"/>
                </a:lnTo>
                <a:lnTo>
                  <a:pt x="1895" y="1667"/>
                </a:lnTo>
                <a:lnTo>
                  <a:pt x="2044" y="1374"/>
                </a:lnTo>
                <a:lnTo>
                  <a:pt x="2095" y="1049"/>
                </a:lnTo>
                <a:close/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5" name="Freeform 303">
            <a:extLst>
              <a:ext uri="{FF2B5EF4-FFF2-40B4-BE49-F238E27FC236}">
                <a16:creationId xmlns:a16="http://schemas.microsoft.com/office/drawing/2014/main" id="{CDA1E1DB-457D-25E4-0A85-F70B6A49A7C8}"/>
              </a:ext>
            </a:extLst>
          </xdr:cNvPr>
          <xdr:cNvSpPr>
            <a:spLocks/>
          </xdr:cNvSpPr>
        </xdr:nvSpPr>
        <xdr:spPr bwMode="auto">
          <a:xfrm>
            <a:off x="12287249" y="8667750"/>
            <a:ext cx="1377951" cy="596899"/>
          </a:xfrm>
          <a:custGeom>
            <a:avLst/>
            <a:gdLst>
              <a:gd name="T0" fmla="*/ 0 w 4342"/>
              <a:gd name="T1" fmla="*/ 2147483646 h 1799"/>
              <a:gd name="T2" fmla="*/ 0 w 4342"/>
              <a:gd name="T3" fmla="*/ 0 h 1799"/>
              <a:gd name="T4" fmla="*/ 2147483646 w 4342"/>
              <a:gd name="T5" fmla="*/ 0 h 1799"/>
              <a:gd name="T6" fmla="*/ 2147483646 w 4342"/>
              <a:gd name="T7" fmla="*/ 2147483646 h 179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42" h="1799">
                <a:moveTo>
                  <a:pt x="0" y="1799"/>
                </a:moveTo>
                <a:lnTo>
                  <a:pt x="0" y="0"/>
                </a:lnTo>
                <a:lnTo>
                  <a:pt x="4342" y="0"/>
                </a:lnTo>
                <a:lnTo>
                  <a:pt x="4342" y="1799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6" name="Freeform 308">
            <a:extLst>
              <a:ext uri="{FF2B5EF4-FFF2-40B4-BE49-F238E27FC236}">
                <a16:creationId xmlns:a16="http://schemas.microsoft.com/office/drawing/2014/main" id="{D9FABE4B-6FC5-A5A7-18BC-0127040B4FE7}"/>
              </a:ext>
            </a:extLst>
          </xdr:cNvPr>
          <xdr:cNvSpPr>
            <a:spLocks/>
          </xdr:cNvSpPr>
        </xdr:nvSpPr>
        <xdr:spPr bwMode="auto">
          <a:xfrm>
            <a:off x="12651508" y="9061449"/>
            <a:ext cx="628650" cy="203200"/>
          </a:xfrm>
          <a:custGeom>
            <a:avLst/>
            <a:gdLst>
              <a:gd name="T0" fmla="*/ 0 w 1947"/>
              <a:gd name="T1" fmla="*/ 2147483646 h 600"/>
              <a:gd name="T2" fmla="*/ 0 w 1947"/>
              <a:gd name="T3" fmla="*/ 0 h 600"/>
              <a:gd name="T4" fmla="*/ 2147483646 w 1947"/>
              <a:gd name="T5" fmla="*/ 0 h 600"/>
              <a:gd name="T6" fmla="*/ 2147483646 w 1947"/>
              <a:gd name="T7" fmla="*/ 2147483646 h 60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947" h="600">
                <a:moveTo>
                  <a:pt x="0" y="600"/>
                </a:moveTo>
                <a:lnTo>
                  <a:pt x="0" y="0"/>
                </a:lnTo>
                <a:lnTo>
                  <a:pt x="1947" y="0"/>
                </a:lnTo>
                <a:lnTo>
                  <a:pt x="1947" y="60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7" name="Freeform 354">
            <a:extLst>
              <a:ext uri="{FF2B5EF4-FFF2-40B4-BE49-F238E27FC236}">
                <a16:creationId xmlns:a16="http://schemas.microsoft.com/office/drawing/2014/main" id="{D2564973-6300-78F6-5DC8-103DC8078964}"/>
              </a:ext>
            </a:extLst>
          </xdr:cNvPr>
          <xdr:cNvSpPr>
            <a:spLocks/>
          </xdr:cNvSpPr>
        </xdr:nvSpPr>
        <xdr:spPr bwMode="auto">
          <a:xfrm>
            <a:off x="12749067" y="8515349"/>
            <a:ext cx="475673" cy="152401"/>
          </a:xfrm>
          <a:custGeom>
            <a:avLst/>
            <a:gdLst>
              <a:gd name="T0" fmla="*/ 2147483646 w 1721"/>
              <a:gd name="T1" fmla="*/ 2147483646 h 449"/>
              <a:gd name="T2" fmla="*/ 2147483646 w 1721"/>
              <a:gd name="T3" fmla="*/ 2147483646 h 449"/>
              <a:gd name="T4" fmla="*/ 2147483646 w 1721"/>
              <a:gd name="T5" fmla="*/ 2147483646 h 449"/>
              <a:gd name="T6" fmla="*/ 2147483646 w 1721"/>
              <a:gd name="T7" fmla="*/ 0 h 449"/>
              <a:gd name="T8" fmla="*/ 2147483646 w 1721"/>
              <a:gd name="T9" fmla="*/ 2147483646 h 449"/>
              <a:gd name="T10" fmla="*/ 2147483646 w 1721"/>
              <a:gd name="T11" fmla="*/ 2147483646 h 449"/>
              <a:gd name="T12" fmla="*/ 0 w 1721"/>
              <a:gd name="T13" fmla="*/ 2147483646 h 44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721" h="449">
                <a:moveTo>
                  <a:pt x="1721" y="449"/>
                </a:moveTo>
                <a:lnTo>
                  <a:pt x="1488" y="208"/>
                </a:lnTo>
                <a:lnTo>
                  <a:pt x="1190" y="53"/>
                </a:lnTo>
                <a:lnTo>
                  <a:pt x="860" y="0"/>
                </a:lnTo>
                <a:lnTo>
                  <a:pt x="529" y="53"/>
                </a:lnTo>
                <a:lnTo>
                  <a:pt x="233" y="208"/>
                </a:lnTo>
                <a:lnTo>
                  <a:pt x="0" y="449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471" name="グループ化 470">
            <a:extLst>
              <a:ext uri="{FF2B5EF4-FFF2-40B4-BE49-F238E27FC236}">
                <a16:creationId xmlns:a16="http://schemas.microsoft.com/office/drawing/2014/main" id="{A17E3AF4-76CB-2414-471C-9E59E0E68C4A}"/>
              </a:ext>
            </a:extLst>
          </xdr:cNvPr>
          <xdr:cNvGrpSpPr/>
        </xdr:nvGrpSpPr>
        <xdr:grpSpPr>
          <a:xfrm rot="10800000">
            <a:off x="12287249" y="5262995"/>
            <a:ext cx="1377951" cy="744682"/>
            <a:chOff x="15903286" y="5549322"/>
            <a:chExt cx="1391805" cy="726209"/>
          </a:xfrm>
        </xdr:grpSpPr>
        <xdr:sp macro="" textlink="">
          <xdr:nvSpPr>
            <xdr:cNvPr id="468" name="Freeform 303">
              <a:extLst>
                <a:ext uri="{FF2B5EF4-FFF2-40B4-BE49-F238E27FC236}">
                  <a16:creationId xmlns:a16="http://schemas.microsoft.com/office/drawing/2014/main" id="{B4EE4AF6-03E1-62E7-BC70-23D2A6FEAACF}"/>
                </a:ext>
              </a:extLst>
            </xdr:cNvPr>
            <xdr:cNvSpPr>
              <a:spLocks/>
            </xdr:cNvSpPr>
          </xdr:nvSpPr>
          <xdr:spPr bwMode="auto">
            <a:xfrm>
              <a:off x="15903286" y="5697104"/>
              <a:ext cx="1391805" cy="578427"/>
            </a:xfrm>
            <a:custGeom>
              <a:avLst/>
              <a:gdLst>
                <a:gd name="T0" fmla="*/ 0 w 4342"/>
                <a:gd name="T1" fmla="*/ 2147483646 h 1799"/>
                <a:gd name="T2" fmla="*/ 0 w 4342"/>
                <a:gd name="T3" fmla="*/ 0 h 1799"/>
                <a:gd name="T4" fmla="*/ 2147483646 w 4342"/>
                <a:gd name="T5" fmla="*/ 0 h 1799"/>
                <a:gd name="T6" fmla="*/ 2147483646 w 4342"/>
                <a:gd name="T7" fmla="*/ 2147483646 h 179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42" h="1799">
                  <a:moveTo>
                    <a:pt x="0" y="1799"/>
                  </a:moveTo>
                  <a:lnTo>
                    <a:pt x="0" y="0"/>
                  </a:lnTo>
                  <a:lnTo>
                    <a:pt x="4342" y="0"/>
                  </a:lnTo>
                  <a:lnTo>
                    <a:pt x="4342" y="1799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69" name="Freeform 308">
              <a:extLst>
                <a:ext uri="{FF2B5EF4-FFF2-40B4-BE49-F238E27FC236}">
                  <a16:creationId xmlns:a16="http://schemas.microsoft.com/office/drawing/2014/main" id="{ED74E6C6-2638-AFE5-E3E1-2BE24624B08F}"/>
                </a:ext>
              </a:extLst>
            </xdr:cNvPr>
            <xdr:cNvSpPr>
              <a:spLocks/>
            </xdr:cNvSpPr>
          </xdr:nvSpPr>
          <xdr:spPr bwMode="auto">
            <a:xfrm>
              <a:off x="16239836" y="6081567"/>
              <a:ext cx="635577" cy="193964"/>
            </a:xfrm>
            <a:custGeom>
              <a:avLst/>
              <a:gdLst>
                <a:gd name="T0" fmla="*/ 0 w 1947"/>
                <a:gd name="T1" fmla="*/ 2147483646 h 600"/>
                <a:gd name="T2" fmla="*/ 0 w 1947"/>
                <a:gd name="T3" fmla="*/ 0 h 600"/>
                <a:gd name="T4" fmla="*/ 2147483646 w 1947"/>
                <a:gd name="T5" fmla="*/ 0 h 600"/>
                <a:gd name="T6" fmla="*/ 2147483646 w 1947"/>
                <a:gd name="T7" fmla="*/ 2147483646 h 60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947" h="600">
                  <a:moveTo>
                    <a:pt x="0" y="600"/>
                  </a:moveTo>
                  <a:lnTo>
                    <a:pt x="0" y="0"/>
                  </a:lnTo>
                  <a:lnTo>
                    <a:pt x="1947" y="0"/>
                  </a:lnTo>
                  <a:lnTo>
                    <a:pt x="1947" y="600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70" name="Freeform 354">
              <a:extLst>
                <a:ext uri="{FF2B5EF4-FFF2-40B4-BE49-F238E27FC236}">
                  <a16:creationId xmlns:a16="http://schemas.microsoft.com/office/drawing/2014/main" id="{D2A2FAC3-2515-5316-41B8-35D117C8361C}"/>
                </a:ext>
              </a:extLst>
            </xdr:cNvPr>
            <xdr:cNvSpPr>
              <a:spLocks/>
            </xdr:cNvSpPr>
          </xdr:nvSpPr>
          <xdr:spPr bwMode="auto">
            <a:xfrm>
              <a:off x="16354713" y="5549322"/>
              <a:ext cx="482600" cy="147782"/>
            </a:xfrm>
            <a:custGeom>
              <a:avLst/>
              <a:gdLst>
                <a:gd name="T0" fmla="*/ 2147483646 w 1721"/>
                <a:gd name="T1" fmla="*/ 2147483646 h 449"/>
                <a:gd name="T2" fmla="*/ 2147483646 w 1721"/>
                <a:gd name="T3" fmla="*/ 2147483646 h 449"/>
                <a:gd name="T4" fmla="*/ 2147483646 w 1721"/>
                <a:gd name="T5" fmla="*/ 2147483646 h 449"/>
                <a:gd name="T6" fmla="*/ 2147483646 w 1721"/>
                <a:gd name="T7" fmla="*/ 0 h 449"/>
                <a:gd name="T8" fmla="*/ 2147483646 w 1721"/>
                <a:gd name="T9" fmla="*/ 2147483646 h 449"/>
                <a:gd name="T10" fmla="*/ 2147483646 w 1721"/>
                <a:gd name="T11" fmla="*/ 2147483646 h 449"/>
                <a:gd name="T12" fmla="*/ 0 w 1721"/>
                <a:gd name="T13" fmla="*/ 2147483646 h 449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21" h="449">
                  <a:moveTo>
                    <a:pt x="1721" y="449"/>
                  </a:moveTo>
                  <a:lnTo>
                    <a:pt x="1488" y="208"/>
                  </a:lnTo>
                  <a:lnTo>
                    <a:pt x="1190" y="53"/>
                  </a:lnTo>
                  <a:lnTo>
                    <a:pt x="860" y="0"/>
                  </a:lnTo>
                  <a:lnTo>
                    <a:pt x="529" y="53"/>
                  </a:lnTo>
                  <a:lnTo>
                    <a:pt x="233" y="208"/>
                  </a:lnTo>
                  <a:lnTo>
                    <a:pt x="0" y="449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72" name="グループ化 471">
            <a:extLst>
              <a:ext uri="{FF2B5EF4-FFF2-40B4-BE49-F238E27FC236}">
                <a16:creationId xmlns:a16="http://schemas.microsoft.com/office/drawing/2014/main" id="{256DD08D-D79F-83EB-67C0-387E78C5804D}"/>
              </a:ext>
            </a:extLst>
          </xdr:cNvPr>
          <xdr:cNvGrpSpPr/>
        </xdr:nvGrpSpPr>
        <xdr:grpSpPr>
          <a:xfrm rot="10800000">
            <a:off x="8581159" y="5245677"/>
            <a:ext cx="1377950" cy="744682"/>
            <a:chOff x="15903286" y="5549322"/>
            <a:chExt cx="1391805" cy="726209"/>
          </a:xfrm>
        </xdr:grpSpPr>
        <xdr:sp macro="" textlink="">
          <xdr:nvSpPr>
            <xdr:cNvPr id="473" name="Freeform 303">
              <a:extLst>
                <a:ext uri="{FF2B5EF4-FFF2-40B4-BE49-F238E27FC236}">
                  <a16:creationId xmlns:a16="http://schemas.microsoft.com/office/drawing/2014/main" id="{89C7D3E5-24BE-5419-E080-09F780E1A21F}"/>
                </a:ext>
              </a:extLst>
            </xdr:cNvPr>
            <xdr:cNvSpPr>
              <a:spLocks/>
            </xdr:cNvSpPr>
          </xdr:nvSpPr>
          <xdr:spPr bwMode="auto">
            <a:xfrm>
              <a:off x="15903286" y="5697104"/>
              <a:ext cx="1391805" cy="578427"/>
            </a:xfrm>
            <a:custGeom>
              <a:avLst/>
              <a:gdLst>
                <a:gd name="T0" fmla="*/ 0 w 4342"/>
                <a:gd name="T1" fmla="*/ 2147483646 h 1799"/>
                <a:gd name="T2" fmla="*/ 0 w 4342"/>
                <a:gd name="T3" fmla="*/ 0 h 1799"/>
                <a:gd name="T4" fmla="*/ 2147483646 w 4342"/>
                <a:gd name="T5" fmla="*/ 0 h 1799"/>
                <a:gd name="T6" fmla="*/ 2147483646 w 4342"/>
                <a:gd name="T7" fmla="*/ 2147483646 h 179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42" h="1799">
                  <a:moveTo>
                    <a:pt x="0" y="1799"/>
                  </a:moveTo>
                  <a:lnTo>
                    <a:pt x="0" y="0"/>
                  </a:lnTo>
                  <a:lnTo>
                    <a:pt x="4342" y="0"/>
                  </a:lnTo>
                  <a:lnTo>
                    <a:pt x="4342" y="1799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74" name="Freeform 308">
              <a:extLst>
                <a:ext uri="{FF2B5EF4-FFF2-40B4-BE49-F238E27FC236}">
                  <a16:creationId xmlns:a16="http://schemas.microsoft.com/office/drawing/2014/main" id="{997BA60E-CF02-63FB-CEB6-579E40A7E204}"/>
                </a:ext>
              </a:extLst>
            </xdr:cNvPr>
            <xdr:cNvSpPr>
              <a:spLocks/>
            </xdr:cNvSpPr>
          </xdr:nvSpPr>
          <xdr:spPr bwMode="auto">
            <a:xfrm>
              <a:off x="16239836" y="6081567"/>
              <a:ext cx="635577" cy="193964"/>
            </a:xfrm>
            <a:custGeom>
              <a:avLst/>
              <a:gdLst>
                <a:gd name="T0" fmla="*/ 0 w 1947"/>
                <a:gd name="T1" fmla="*/ 2147483646 h 600"/>
                <a:gd name="T2" fmla="*/ 0 w 1947"/>
                <a:gd name="T3" fmla="*/ 0 h 600"/>
                <a:gd name="T4" fmla="*/ 2147483646 w 1947"/>
                <a:gd name="T5" fmla="*/ 0 h 600"/>
                <a:gd name="T6" fmla="*/ 2147483646 w 1947"/>
                <a:gd name="T7" fmla="*/ 2147483646 h 60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947" h="600">
                  <a:moveTo>
                    <a:pt x="0" y="600"/>
                  </a:moveTo>
                  <a:lnTo>
                    <a:pt x="0" y="0"/>
                  </a:lnTo>
                  <a:lnTo>
                    <a:pt x="1947" y="0"/>
                  </a:lnTo>
                  <a:lnTo>
                    <a:pt x="1947" y="600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75" name="Freeform 354">
              <a:extLst>
                <a:ext uri="{FF2B5EF4-FFF2-40B4-BE49-F238E27FC236}">
                  <a16:creationId xmlns:a16="http://schemas.microsoft.com/office/drawing/2014/main" id="{7FF39D81-15C4-E358-643B-C1925118D13B}"/>
                </a:ext>
              </a:extLst>
            </xdr:cNvPr>
            <xdr:cNvSpPr>
              <a:spLocks/>
            </xdr:cNvSpPr>
          </xdr:nvSpPr>
          <xdr:spPr bwMode="auto">
            <a:xfrm>
              <a:off x="16354713" y="5549322"/>
              <a:ext cx="482600" cy="147782"/>
            </a:xfrm>
            <a:custGeom>
              <a:avLst/>
              <a:gdLst>
                <a:gd name="T0" fmla="*/ 2147483646 w 1721"/>
                <a:gd name="T1" fmla="*/ 2147483646 h 449"/>
                <a:gd name="T2" fmla="*/ 2147483646 w 1721"/>
                <a:gd name="T3" fmla="*/ 2147483646 h 449"/>
                <a:gd name="T4" fmla="*/ 2147483646 w 1721"/>
                <a:gd name="T5" fmla="*/ 2147483646 h 449"/>
                <a:gd name="T6" fmla="*/ 2147483646 w 1721"/>
                <a:gd name="T7" fmla="*/ 0 h 449"/>
                <a:gd name="T8" fmla="*/ 2147483646 w 1721"/>
                <a:gd name="T9" fmla="*/ 2147483646 h 449"/>
                <a:gd name="T10" fmla="*/ 2147483646 w 1721"/>
                <a:gd name="T11" fmla="*/ 2147483646 h 449"/>
                <a:gd name="T12" fmla="*/ 0 w 1721"/>
                <a:gd name="T13" fmla="*/ 2147483646 h 449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21" h="449">
                  <a:moveTo>
                    <a:pt x="1721" y="449"/>
                  </a:moveTo>
                  <a:lnTo>
                    <a:pt x="1488" y="208"/>
                  </a:lnTo>
                  <a:lnTo>
                    <a:pt x="1190" y="53"/>
                  </a:lnTo>
                  <a:lnTo>
                    <a:pt x="860" y="0"/>
                  </a:lnTo>
                  <a:lnTo>
                    <a:pt x="529" y="53"/>
                  </a:lnTo>
                  <a:lnTo>
                    <a:pt x="233" y="208"/>
                  </a:lnTo>
                  <a:lnTo>
                    <a:pt x="0" y="449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571500</xdr:colOff>
      <xdr:row>11</xdr:row>
      <xdr:rowOff>12700</xdr:rowOff>
    </xdr:from>
    <xdr:to>
      <xdr:col>10</xdr:col>
      <xdr:colOff>330200</xdr:colOff>
      <xdr:row>13</xdr:row>
      <xdr:rowOff>38100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9532B769-967D-7906-E3C9-CB851BB67F13}"/>
            </a:ext>
          </a:extLst>
        </xdr:cNvPr>
        <xdr:cNvSpPr txBox="1">
          <a:spLocks noChangeArrowheads="1"/>
        </xdr:cNvSpPr>
      </xdr:nvSpPr>
      <xdr:spPr bwMode="auto">
        <a:xfrm>
          <a:off x="6057900" y="1981200"/>
          <a:ext cx="1130300" cy="3810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Ｂコート</a:t>
          </a:r>
        </a:p>
      </xdr:txBody>
    </xdr:sp>
    <xdr:clientData/>
  </xdr:twoCellAnchor>
  <xdr:twoCellAnchor>
    <xdr:from>
      <xdr:col>0</xdr:col>
      <xdr:colOff>355600</xdr:colOff>
      <xdr:row>2</xdr:row>
      <xdr:rowOff>139700</xdr:rowOff>
    </xdr:from>
    <xdr:to>
      <xdr:col>13</xdr:col>
      <xdr:colOff>215900</xdr:colOff>
      <xdr:row>32</xdr:row>
      <xdr:rowOff>76200</xdr:rowOff>
    </xdr:to>
    <xdr:sp macro="" textlink="">
      <xdr:nvSpPr>
        <xdr:cNvPr id="478" name="正方形/長方形 477">
          <a:extLst>
            <a:ext uri="{FF2B5EF4-FFF2-40B4-BE49-F238E27FC236}">
              <a16:creationId xmlns:a16="http://schemas.microsoft.com/office/drawing/2014/main" id="{CFC3A8D2-71C5-15A7-5BBA-8D80ECE342F2}"/>
            </a:ext>
          </a:extLst>
        </xdr:cNvPr>
        <xdr:cNvSpPr/>
      </xdr:nvSpPr>
      <xdr:spPr>
        <a:xfrm>
          <a:off x="355600" y="508000"/>
          <a:ext cx="8775700" cy="527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666172</xdr:colOff>
      <xdr:row>16</xdr:row>
      <xdr:rowOff>127826</xdr:rowOff>
    </xdr:from>
    <xdr:to>
      <xdr:col>6</xdr:col>
      <xdr:colOff>305463</xdr:colOff>
      <xdr:row>16</xdr:row>
      <xdr:rowOff>127826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A81D121-9872-2FBD-BBF4-478D57917301}"/>
            </a:ext>
          </a:extLst>
        </xdr:cNvPr>
        <xdr:cNvCxnSpPr>
          <a:stCxn id="458" idx="1"/>
          <a:endCxn id="458" idx="3"/>
        </xdr:cNvCxnSpPr>
      </xdr:nvCxnSpPr>
      <xdr:spPr>
        <a:xfrm>
          <a:off x="1351972" y="2985326"/>
          <a:ext cx="30682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234372</xdr:colOff>
      <xdr:row>16</xdr:row>
      <xdr:rowOff>127826</xdr:rowOff>
    </xdr:from>
    <xdr:to>
      <xdr:col>11</xdr:col>
      <xdr:colOff>559463</xdr:colOff>
      <xdr:row>16</xdr:row>
      <xdr:rowOff>127826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755CA0-35D0-093B-E3D9-DAF0838F4017}"/>
            </a:ext>
          </a:extLst>
        </xdr:cNvPr>
        <xdr:cNvCxnSpPr/>
      </xdr:nvCxnSpPr>
      <xdr:spPr>
        <a:xfrm>
          <a:off x="5034972" y="2985326"/>
          <a:ext cx="30682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368300</xdr:colOff>
      <xdr:row>3</xdr:row>
      <xdr:rowOff>0</xdr:rowOff>
    </xdr:from>
    <xdr:to>
      <xdr:col>1</xdr:col>
      <xdr:colOff>635000</xdr:colOff>
      <xdr:row>9</xdr:row>
      <xdr:rowOff>152400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1CDB8F9-BB44-2E1B-1F88-573D4E2C9B96}"/>
            </a:ext>
          </a:extLst>
        </xdr:cNvPr>
        <xdr:cNvSpPr/>
      </xdr:nvSpPr>
      <xdr:spPr>
        <a:xfrm>
          <a:off x="368300" y="546100"/>
          <a:ext cx="952500" cy="1219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アップ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ゾーン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622300</xdr:colOff>
      <xdr:row>3</xdr:row>
      <xdr:rowOff>25400</xdr:rowOff>
    </xdr:from>
    <xdr:to>
      <xdr:col>13</xdr:col>
      <xdr:colOff>203200</xdr:colOff>
      <xdr:row>10</xdr:row>
      <xdr:rowOff>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9CDD1C9C-587B-61F3-06C3-235CB1479AFA}"/>
            </a:ext>
          </a:extLst>
        </xdr:cNvPr>
        <xdr:cNvSpPr/>
      </xdr:nvSpPr>
      <xdr:spPr>
        <a:xfrm>
          <a:off x="8166100" y="571500"/>
          <a:ext cx="952500" cy="1219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アップ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ゾーン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609600</xdr:colOff>
      <xdr:row>25</xdr:row>
      <xdr:rowOff>63500</xdr:rowOff>
    </xdr:from>
    <xdr:to>
      <xdr:col>13</xdr:col>
      <xdr:colOff>190500</xdr:colOff>
      <xdr:row>32</xdr:row>
      <xdr:rowOff>38100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7D4517B5-D5B4-365F-F41A-8626F86FD02D}"/>
            </a:ext>
          </a:extLst>
        </xdr:cNvPr>
        <xdr:cNvSpPr/>
      </xdr:nvSpPr>
      <xdr:spPr>
        <a:xfrm>
          <a:off x="8153400" y="4521200"/>
          <a:ext cx="952500" cy="1219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アップ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ゾーン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25</xdr:row>
      <xdr:rowOff>88900</xdr:rowOff>
    </xdr:from>
    <xdr:to>
      <xdr:col>1</xdr:col>
      <xdr:colOff>647700</xdr:colOff>
      <xdr:row>32</xdr:row>
      <xdr:rowOff>63500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E529B60E-DD44-3149-2D7D-E8E021ABB5F1}"/>
            </a:ext>
          </a:extLst>
        </xdr:cNvPr>
        <xdr:cNvSpPr/>
      </xdr:nvSpPr>
      <xdr:spPr>
        <a:xfrm>
          <a:off x="381000" y="4546600"/>
          <a:ext cx="952500" cy="1219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アップ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ゾーン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596900</xdr:colOff>
      <xdr:row>10</xdr:row>
      <xdr:rowOff>127000</xdr:rowOff>
    </xdr:from>
    <xdr:to>
      <xdr:col>13</xdr:col>
      <xdr:colOff>177800</xdr:colOff>
      <xdr:row>23</xdr:row>
      <xdr:rowOff>114300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7F9D8F3-9319-B00E-ADFD-9B06C09656A4}"/>
            </a:ext>
          </a:extLst>
        </xdr:cNvPr>
        <xdr:cNvSpPr/>
      </xdr:nvSpPr>
      <xdr:spPr>
        <a:xfrm>
          <a:off x="8140700" y="1917700"/>
          <a:ext cx="952500" cy="22987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応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援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エ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リ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11</xdr:row>
      <xdr:rowOff>12700</xdr:rowOff>
    </xdr:from>
    <xdr:to>
      <xdr:col>1</xdr:col>
      <xdr:colOff>647700</xdr:colOff>
      <xdr:row>24</xdr:row>
      <xdr:rowOff>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36F6EC28-F6A6-7DAA-0184-72953588787F}"/>
            </a:ext>
          </a:extLst>
        </xdr:cNvPr>
        <xdr:cNvSpPr/>
      </xdr:nvSpPr>
      <xdr:spPr>
        <a:xfrm>
          <a:off x="381000" y="1981200"/>
          <a:ext cx="952500" cy="22987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応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援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エ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リ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304800</xdr:colOff>
      <xdr:row>11</xdr:row>
      <xdr:rowOff>88900</xdr:rowOff>
    </xdr:from>
    <xdr:to>
      <xdr:col>7</xdr:col>
      <xdr:colOff>228600</xdr:colOff>
      <xdr:row>21</xdr:row>
      <xdr:rowOff>152400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A36110B3-FCE9-D68F-0753-3F852B0F0246}"/>
            </a:ext>
          </a:extLst>
        </xdr:cNvPr>
        <xdr:cNvSpPr/>
      </xdr:nvSpPr>
      <xdr:spPr>
        <a:xfrm>
          <a:off x="4419600" y="2590800"/>
          <a:ext cx="609600" cy="18415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ベ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ン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チ</a:t>
          </a:r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374650</xdr:colOff>
      <xdr:row>10</xdr:row>
      <xdr:rowOff>6350</xdr:rowOff>
    </xdr:from>
    <xdr:to>
      <xdr:col>2</xdr:col>
      <xdr:colOff>374650</xdr:colOff>
      <xdr:row>10</xdr:row>
      <xdr:rowOff>6350</xdr:rowOff>
    </xdr:to>
    <xdr:sp macro="" textlink="">
      <xdr:nvSpPr>
        <xdr:cNvPr id="2" name="Line 339">
          <a:extLst>
            <a:ext uri="{FF2B5EF4-FFF2-40B4-BE49-F238E27FC236}">
              <a16:creationId xmlns:a16="http://schemas.microsoft.com/office/drawing/2014/main" id="{391764AD-598C-4B19-9BCD-945857F359A1}"/>
            </a:ext>
          </a:extLst>
        </xdr:cNvPr>
        <xdr:cNvSpPr>
          <a:spLocks noChangeShapeType="1"/>
        </xdr:cNvSpPr>
      </xdr:nvSpPr>
      <xdr:spPr bwMode="auto">
        <a:xfrm>
          <a:off x="1746250" y="227330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10</xdr:row>
      <xdr:rowOff>146050</xdr:rowOff>
    </xdr:from>
    <xdr:to>
      <xdr:col>2</xdr:col>
      <xdr:colOff>374650</xdr:colOff>
      <xdr:row>10</xdr:row>
      <xdr:rowOff>146050</xdr:rowOff>
    </xdr:to>
    <xdr:sp macro="" textlink="">
      <xdr:nvSpPr>
        <xdr:cNvPr id="3" name="Line 340">
          <a:extLst>
            <a:ext uri="{FF2B5EF4-FFF2-40B4-BE49-F238E27FC236}">
              <a16:creationId xmlns:a16="http://schemas.microsoft.com/office/drawing/2014/main" id="{B9FEEC81-066C-4E8A-B755-24CF663A9178}"/>
            </a:ext>
          </a:extLst>
        </xdr:cNvPr>
        <xdr:cNvSpPr>
          <a:spLocks noChangeShapeType="1"/>
        </xdr:cNvSpPr>
      </xdr:nvSpPr>
      <xdr:spPr bwMode="auto">
        <a:xfrm>
          <a:off x="1746250" y="241300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12700</xdr:colOff>
      <xdr:row>1</xdr:row>
      <xdr:rowOff>177800</xdr:rowOff>
    </xdr:from>
    <xdr:to>
      <xdr:col>8</xdr:col>
      <xdr:colOff>598803</xdr:colOff>
      <xdr:row>24</xdr:row>
      <xdr:rowOff>152400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DAD7BE66-889F-6A3F-A9CD-EF39CD279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56" r="17994" b="28676"/>
        <a:stretch/>
      </xdr:blipFill>
      <xdr:spPr>
        <a:xfrm>
          <a:off x="12700" y="711200"/>
          <a:ext cx="6072503" cy="4254500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3</xdr:row>
      <xdr:rowOff>50800</xdr:rowOff>
    </xdr:from>
    <xdr:to>
      <xdr:col>4</xdr:col>
      <xdr:colOff>660400</xdr:colOff>
      <xdr:row>6</xdr:row>
      <xdr:rowOff>50800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FE6E68D4-5DB7-23BD-DD63-A91CD54F105A}"/>
            </a:ext>
          </a:extLst>
        </xdr:cNvPr>
        <xdr:cNvSpPr/>
      </xdr:nvSpPr>
      <xdr:spPr>
        <a:xfrm rot="2238385">
          <a:off x="1790700" y="1130300"/>
          <a:ext cx="1612900" cy="533400"/>
        </a:xfrm>
        <a:prstGeom prst="roundRect">
          <a:avLst/>
        </a:prstGeom>
        <a:solidFill>
          <a:schemeClr val="accent1">
            <a:alpha val="60000"/>
          </a:schemeClr>
        </a:solidFill>
        <a:ln w="5080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520700</xdr:colOff>
      <xdr:row>12</xdr:row>
      <xdr:rowOff>50800</xdr:rowOff>
    </xdr:from>
    <xdr:to>
      <xdr:col>3</xdr:col>
      <xdr:colOff>76200</xdr:colOff>
      <xdr:row>15</xdr:row>
      <xdr:rowOff>50800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EC6BFB7A-F8F8-4D98-C224-9CCCA3424E16}"/>
            </a:ext>
          </a:extLst>
        </xdr:cNvPr>
        <xdr:cNvSpPr/>
      </xdr:nvSpPr>
      <xdr:spPr>
        <a:xfrm rot="2238385">
          <a:off x="520700" y="2730500"/>
          <a:ext cx="1612900" cy="533400"/>
        </a:xfrm>
        <a:prstGeom prst="roundRect">
          <a:avLst/>
        </a:prstGeom>
        <a:solidFill>
          <a:schemeClr val="accent1">
            <a:alpha val="60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213750</xdr:colOff>
      <xdr:row>4</xdr:row>
      <xdr:rowOff>2977</xdr:rowOff>
    </xdr:from>
    <xdr:to>
      <xdr:col>8</xdr:col>
      <xdr:colOff>455050</xdr:colOff>
      <xdr:row>9</xdr:row>
      <xdr:rowOff>40608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6709CC4B-F77E-CD5F-6865-7D5D741D46C1}"/>
            </a:ext>
          </a:extLst>
        </xdr:cNvPr>
        <xdr:cNvSpPr/>
      </xdr:nvSpPr>
      <xdr:spPr>
        <a:xfrm rot="19513302">
          <a:off x="4328550" y="1260277"/>
          <a:ext cx="1612900" cy="926631"/>
        </a:xfrm>
        <a:prstGeom prst="roundRect">
          <a:avLst/>
        </a:prstGeom>
        <a:solidFill>
          <a:schemeClr val="accent1">
            <a:lumMod val="20000"/>
            <a:lumOff val="80000"/>
            <a:alpha val="45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203201</xdr:colOff>
      <xdr:row>27</xdr:row>
      <xdr:rowOff>0</xdr:rowOff>
    </xdr:from>
    <xdr:to>
      <xdr:col>2</xdr:col>
      <xdr:colOff>271601</xdr:colOff>
      <xdr:row>30</xdr:row>
      <xdr:rowOff>6600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215D31FA-E0C7-657C-7BDC-B34E5033DCDD}"/>
            </a:ext>
          </a:extLst>
        </xdr:cNvPr>
        <xdr:cNvSpPr/>
      </xdr:nvSpPr>
      <xdr:spPr>
        <a:xfrm>
          <a:off x="203201" y="5346700"/>
          <a:ext cx="1440000" cy="540000"/>
        </a:xfrm>
        <a:prstGeom prst="roundRect">
          <a:avLst/>
        </a:prstGeom>
        <a:solidFill>
          <a:schemeClr val="accent1">
            <a:alpha val="60000"/>
          </a:schemeClr>
        </a:solidFill>
        <a:ln w="5080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203200</xdr:colOff>
      <xdr:row>31</xdr:row>
      <xdr:rowOff>25399</xdr:rowOff>
    </xdr:from>
    <xdr:to>
      <xdr:col>2</xdr:col>
      <xdr:colOff>271600</xdr:colOff>
      <xdr:row>34</xdr:row>
      <xdr:rowOff>31999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3D0D369D-9EF7-6094-356F-47D347DADE9F}"/>
            </a:ext>
          </a:extLst>
        </xdr:cNvPr>
        <xdr:cNvSpPr/>
      </xdr:nvSpPr>
      <xdr:spPr>
        <a:xfrm>
          <a:off x="203200" y="6083299"/>
          <a:ext cx="1440000" cy="540000"/>
        </a:xfrm>
        <a:prstGeom prst="roundRect">
          <a:avLst/>
        </a:prstGeom>
        <a:solidFill>
          <a:schemeClr val="accent1">
            <a:alpha val="60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152399</xdr:rowOff>
    </xdr:from>
    <xdr:to>
      <xdr:col>1</xdr:col>
      <xdr:colOff>704851</xdr:colOff>
      <xdr:row>5</xdr:row>
      <xdr:rowOff>120650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E26C417-6FA9-477C-A72C-96E63F193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396875" y="390524"/>
          <a:ext cx="1060451" cy="1054101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1</xdr:row>
      <xdr:rowOff>152399</xdr:rowOff>
    </xdr:from>
    <xdr:to>
      <xdr:col>12</xdr:col>
      <xdr:colOff>127001</xdr:colOff>
      <xdr:row>5</xdr:row>
      <xdr:rowOff>120650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FDC89CB-5B97-44EA-847E-4FE4B270E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7429500" y="390524"/>
          <a:ext cx="1060451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9"/>
  <sheetViews>
    <sheetView tabSelected="1" zoomScale="90" zoomScaleNormal="90" workbookViewId="0">
      <selection activeCell="A2" sqref="A2"/>
    </sheetView>
  </sheetViews>
  <sheetFormatPr defaultColWidth="8.76171875" defaultRowHeight="21" customHeight="1" x14ac:dyDescent="0.3"/>
  <cols>
    <col min="1" max="19" width="3.1171875" style="130" customWidth="1"/>
    <col min="20" max="25" width="4.1171875" style="130" customWidth="1"/>
    <col min="26" max="33" width="3.1171875" style="130" customWidth="1"/>
    <col min="34" max="16384" width="8.76171875" style="130"/>
  </cols>
  <sheetData>
    <row r="1" spans="1:35" ht="38.25" customHeight="1" x14ac:dyDescent="0.55000000000000004">
      <c r="A1" s="128" t="s">
        <v>82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5" ht="21" customHeight="1" x14ac:dyDescent="0.4">
      <c r="A2" s="131"/>
      <c r="B2" s="129" t="s">
        <v>73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5" ht="21" customHeight="1" x14ac:dyDescent="0.4">
      <c r="A3" s="131"/>
      <c r="B3" s="129" t="s">
        <v>83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5" ht="21" customHeight="1" x14ac:dyDescent="0.4">
      <c r="A4" s="131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5" ht="21" customHeight="1" thickBot="1" x14ac:dyDescent="0.45">
      <c r="A5" s="9"/>
      <c r="B5" s="131" t="s">
        <v>67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I5" s="131"/>
    </row>
    <row r="6" spans="1:35" ht="21" customHeight="1" thickBot="1" x14ac:dyDescent="0.45">
      <c r="A6" s="131"/>
      <c r="B6" s="132" t="s">
        <v>68</v>
      </c>
      <c r="C6" s="133"/>
      <c r="D6" s="133" t="s">
        <v>21</v>
      </c>
      <c r="E6" s="133"/>
      <c r="F6" s="133"/>
      <c r="G6" s="133"/>
      <c r="H6" s="133"/>
      <c r="I6" s="133"/>
      <c r="J6" s="133"/>
      <c r="K6" s="133"/>
      <c r="L6" s="133"/>
      <c r="M6" s="134" t="s">
        <v>69</v>
      </c>
      <c r="N6" s="134"/>
      <c r="O6" s="134"/>
      <c r="P6" s="135"/>
      <c r="Q6" s="131"/>
      <c r="R6" s="131"/>
      <c r="S6" s="131"/>
      <c r="T6" s="131" t="s">
        <v>105</v>
      </c>
      <c r="AD6" s="131"/>
      <c r="AE6" s="131"/>
      <c r="AF6" s="131"/>
      <c r="AG6" s="131"/>
      <c r="AI6" s="131"/>
    </row>
    <row r="7" spans="1:35" ht="21" customHeight="1" thickTop="1" x14ac:dyDescent="0.4">
      <c r="A7" s="131"/>
      <c r="B7" s="136">
        <v>1</v>
      </c>
      <c r="C7" s="137"/>
      <c r="D7" s="138" t="s">
        <v>86</v>
      </c>
      <c r="E7" s="138"/>
      <c r="F7" s="138"/>
      <c r="G7" s="138"/>
      <c r="H7" s="138"/>
      <c r="I7" s="138"/>
      <c r="J7" s="138"/>
      <c r="K7" s="138"/>
      <c r="L7" s="138"/>
      <c r="M7" s="139">
        <v>2</v>
      </c>
      <c r="N7" s="139"/>
      <c r="O7" s="140"/>
      <c r="P7" s="141" t="s">
        <v>24</v>
      </c>
      <c r="Q7" s="131"/>
      <c r="R7" s="131" t="s">
        <v>106</v>
      </c>
      <c r="S7" s="131"/>
      <c r="T7" s="131" t="s">
        <v>107</v>
      </c>
      <c r="AD7" s="131"/>
      <c r="AE7" s="131"/>
      <c r="AF7" s="131"/>
      <c r="AG7" s="131"/>
      <c r="AI7" s="131"/>
    </row>
    <row r="8" spans="1:35" ht="21" customHeight="1" x14ac:dyDescent="0.4">
      <c r="A8" s="131"/>
      <c r="B8" s="142">
        <v>2</v>
      </c>
      <c r="C8" s="143"/>
      <c r="D8" s="144" t="s">
        <v>87</v>
      </c>
      <c r="E8" s="144"/>
      <c r="F8" s="144"/>
      <c r="G8" s="144"/>
      <c r="H8" s="144"/>
      <c r="I8" s="144"/>
      <c r="J8" s="144"/>
      <c r="K8" s="144"/>
      <c r="L8" s="144"/>
      <c r="M8" s="143">
        <v>1</v>
      </c>
      <c r="N8" s="143"/>
      <c r="O8" s="145"/>
      <c r="P8" s="146" t="s">
        <v>24</v>
      </c>
      <c r="Q8" s="131"/>
      <c r="R8" s="131" t="s">
        <v>106</v>
      </c>
      <c r="S8" s="131"/>
      <c r="T8" s="131" t="s">
        <v>108</v>
      </c>
      <c r="AD8" s="131"/>
      <c r="AE8" s="131"/>
      <c r="AF8" s="131"/>
      <c r="AG8" s="131"/>
      <c r="AI8" s="131"/>
    </row>
    <row r="9" spans="1:35" ht="21" customHeight="1" x14ac:dyDescent="0.4">
      <c r="A9" s="131"/>
      <c r="B9" s="142">
        <v>3</v>
      </c>
      <c r="C9" s="143"/>
      <c r="D9" s="144" t="s">
        <v>88</v>
      </c>
      <c r="E9" s="144"/>
      <c r="F9" s="144"/>
      <c r="G9" s="144"/>
      <c r="H9" s="144"/>
      <c r="I9" s="144"/>
      <c r="J9" s="144"/>
      <c r="K9" s="144"/>
      <c r="L9" s="144"/>
      <c r="M9" s="143">
        <v>4</v>
      </c>
      <c r="N9" s="143"/>
      <c r="O9" s="145"/>
      <c r="P9" s="146" t="s">
        <v>24</v>
      </c>
      <c r="Q9" s="131"/>
      <c r="R9" s="131" t="s">
        <v>106</v>
      </c>
      <c r="S9" s="131"/>
      <c r="T9" s="131" t="s">
        <v>109</v>
      </c>
      <c r="AD9" s="131"/>
      <c r="AE9" s="131"/>
      <c r="AF9" s="131"/>
      <c r="AG9" s="131"/>
      <c r="AI9" s="131"/>
    </row>
    <row r="10" spans="1:35" ht="21" customHeight="1" x14ac:dyDescent="0.4">
      <c r="A10" s="131"/>
      <c r="B10" s="142">
        <v>4</v>
      </c>
      <c r="C10" s="143"/>
      <c r="D10" s="144" t="s">
        <v>74</v>
      </c>
      <c r="E10" s="144"/>
      <c r="F10" s="144"/>
      <c r="G10" s="144"/>
      <c r="H10" s="144"/>
      <c r="I10" s="144"/>
      <c r="J10" s="144"/>
      <c r="K10" s="144"/>
      <c r="L10" s="144"/>
      <c r="M10" s="143">
        <v>3</v>
      </c>
      <c r="N10" s="143"/>
      <c r="O10" s="145"/>
      <c r="P10" s="146" t="s">
        <v>24</v>
      </c>
      <c r="Q10" s="131"/>
      <c r="R10" s="131" t="s">
        <v>106</v>
      </c>
      <c r="S10" s="131"/>
      <c r="T10" s="131" t="s">
        <v>110</v>
      </c>
      <c r="AD10" s="131"/>
      <c r="AE10" s="131"/>
      <c r="AF10" s="131"/>
      <c r="AG10" s="131"/>
      <c r="AI10" s="131"/>
    </row>
    <row r="11" spans="1:35" ht="21" customHeight="1" thickBot="1" x14ac:dyDescent="0.45">
      <c r="A11" s="131"/>
      <c r="B11" s="147">
        <v>5</v>
      </c>
      <c r="C11" s="148"/>
      <c r="D11" s="149" t="s">
        <v>72</v>
      </c>
      <c r="E11" s="149"/>
      <c r="F11" s="149"/>
      <c r="G11" s="149"/>
      <c r="H11" s="149"/>
      <c r="I11" s="149"/>
      <c r="J11" s="149"/>
      <c r="K11" s="149"/>
      <c r="L11" s="149"/>
      <c r="M11" s="148">
        <v>4</v>
      </c>
      <c r="N11" s="148"/>
      <c r="O11" s="150"/>
      <c r="P11" s="151" t="s">
        <v>24</v>
      </c>
      <c r="Q11" s="131"/>
      <c r="R11" s="131" t="s">
        <v>106</v>
      </c>
      <c r="S11" s="131"/>
      <c r="T11" s="131" t="s">
        <v>111</v>
      </c>
      <c r="AD11" s="131"/>
      <c r="AE11" s="131"/>
      <c r="AF11" s="131"/>
      <c r="AG11" s="131"/>
      <c r="AI11" s="131"/>
    </row>
    <row r="12" spans="1:35" ht="21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5" ht="21" customHeight="1" x14ac:dyDescent="0.3">
      <c r="A13" s="152"/>
      <c r="C13" s="153"/>
      <c r="D13" s="152"/>
      <c r="E13" s="154"/>
      <c r="F13" s="152"/>
      <c r="G13" s="155"/>
      <c r="H13" s="154"/>
      <c r="I13" s="152"/>
      <c r="J13" s="155"/>
      <c r="K13" s="154"/>
      <c r="L13" s="9"/>
      <c r="M13" s="9"/>
      <c r="N13" s="9"/>
      <c r="O13" s="9"/>
      <c r="P13" s="9"/>
      <c r="Q13" s="9"/>
      <c r="R13" s="9"/>
      <c r="S13" s="9"/>
      <c r="T13" s="9"/>
      <c r="U13" s="156"/>
      <c r="V13" s="157"/>
      <c r="W13" s="157"/>
      <c r="X13" s="156"/>
      <c r="Y13" s="156"/>
      <c r="Z13" s="156"/>
      <c r="AA13" s="156"/>
      <c r="AB13" s="156"/>
      <c r="AC13" s="156"/>
      <c r="AD13" s="156"/>
      <c r="AE13" s="156"/>
      <c r="AF13" s="156"/>
      <c r="AG13" s="9"/>
    </row>
    <row r="14" spans="1:35" ht="21" customHeight="1" thickBot="1" x14ac:dyDescent="0.35">
      <c r="B14" s="158" t="s">
        <v>75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9"/>
    </row>
    <row r="15" spans="1:35" ht="21" customHeight="1" x14ac:dyDescent="0.3">
      <c r="B15" s="159"/>
      <c r="C15" s="160"/>
      <c r="D15" s="161"/>
      <c r="E15" s="162" t="str">
        <f>B17</f>
        <v>別府ガールズ
サッカークラブ</v>
      </c>
      <c r="F15" s="162"/>
      <c r="G15" s="163"/>
      <c r="H15" s="164" t="str">
        <f>B19</f>
        <v>大分市U-12 A</v>
      </c>
      <c r="I15" s="165"/>
      <c r="J15" s="166"/>
      <c r="K15" s="164" t="str">
        <f>B21</f>
        <v>大分市U-12 B</v>
      </c>
      <c r="L15" s="165"/>
      <c r="M15" s="166"/>
      <c r="N15" s="164" t="str">
        <f>B23</f>
        <v>中津FC POMATO</v>
      </c>
      <c r="O15" s="165"/>
      <c r="P15" s="166"/>
      <c r="Q15" s="164" t="str">
        <f>B25</f>
        <v>西部地区トレセン</v>
      </c>
      <c r="R15" s="165"/>
      <c r="S15" s="167"/>
      <c r="T15" s="168" t="s">
        <v>22</v>
      </c>
      <c r="U15" s="169" t="s">
        <v>70</v>
      </c>
      <c r="V15" s="170" t="s">
        <v>23</v>
      </c>
      <c r="W15" s="169" t="s">
        <v>25</v>
      </c>
      <c r="X15" s="169" t="s">
        <v>26</v>
      </c>
      <c r="Y15" s="169" t="s">
        <v>27</v>
      </c>
      <c r="Z15" s="171" t="s">
        <v>29</v>
      </c>
      <c r="AA15" s="172"/>
      <c r="AB15" s="173" t="s">
        <v>76</v>
      </c>
      <c r="AC15" s="174"/>
      <c r="AD15" s="9"/>
    </row>
    <row r="16" spans="1:35" ht="21" customHeight="1" thickBot="1" x14ac:dyDescent="0.35">
      <c r="B16" s="175"/>
      <c r="C16" s="176"/>
      <c r="D16" s="177"/>
      <c r="E16" s="178"/>
      <c r="F16" s="178"/>
      <c r="G16" s="179"/>
      <c r="H16" s="180"/>
      <c r="I16" s="181"/>
      <c r="J16" s="182"/>
      <c r="K16" s="180"/>
      <c r="L16" s="181"/>
      <c r="M16" s="182"/>
      <c r="N16" s="180"/>
      <c r="O16" s="181"/>
      <c r="P16" s="182"/>
      <c r="Q16" s="180"/>
      <c r="R16" s="181"/>
      <c r="S16" s="183"/>
      <c r="T16" s="184"/>
      <c r="U16" s="185"/>
      <c r="V16" s="186"/>
      <c r="W16" s="185"/>
      <c r="X16" s="185"/>
      <c r="Y16" s="185"/>
      <c r="Z16" s="187"/>
      <c r="AA16" s="188"/>
      <c r="AB16" s="189"/>
      <c r="AC16" s="190"/>
      <c r="AD16" s="9"/>
    </row>
    <row r="17" spans="1:33" ht="21" customHeight="1" thickTop="1" x14ac:dyDescent="0.3">
      <c r="B17" s="191" t="s">
        <v>89</v>
      </c>
      <c r="C17" s="192"/>
      <c r="D17" s="193"/>
      <c r="E17" s="194"/>
      <c r="F17" s="195"/>
      <c r="G17" s="196"/>
      <c r="H17" s="50"/>
      <c r="I17" s="51" t="str">
        <f>IF(H18="","",IF(H18&gt;J18,"○",IF(H18&lt;J18,"●",IF(H18=J18,"△"))))</f>
        <v>△</v>
      </c>
      <c r="J17" s="52"/>
      <c r="K17" s="50"/>
      <c r="L17" s="51" t="str">
        <f>IF(K18="","",IF(K18&gt;M18,"○",IF(K18&lt;M18,"●",IF(K18=M18,"△"))))</f>
        <v>○</v>
      </c>
      <c r="M17" s="52"/>
      <c r="N17" s="50"/>
      <c r="O17" s="51" t="str">
        <f>IF(N18="","",IF(N18&gt;P18,"○",IF(N18&lt;P18,"●",IF(N18=P18,"△"))))</f>
        <v>△</v>
      </c>
      <c r="P17" s="52"/>
      <c r="Q17" s="50"/>
      <c r="R17" s="51" t="str">
        <f>IF(Q18="","",IF(Q18&gt;S18,"○",IF(Q18&lt;S18,"●",IF(Q18=S18,"△"))))</f>
        <v>○</v>
      </c>
      <c r="S17" s="68"/>
      <c r="T17" s="197">
        <f>COUNTIF(E17:S17,"○")</f>
        <v>2</v>
      </c>
      <c r="U17" s="198">
        <f>COUNTIF(E17:S17,"△")+COUNTIF(E17:S17,"▲")</f>
        <v>2</v>
      </c>
      <c r="V17" s="198">
        <f>COUNTIF(E17:S17,"●")</f>
        <v>0</v>
      </c>
      <c r="W17" s="198">
        <f>SUM(E18,H18,K18,N18,Q18)</f>
        <v>3</v>
      </c>
      <c r="X17" s="198">
        <f>SUM(G18,J18,M18,P18,S18)</f>
        <v>1</v>
      </c>
      <c r="Y17" s="199">
        <f>(T17*3)+(U17*1)</f>
        <v>8</v>
      </c>
      <c r="Z17" s="199">
        <f>W17-X17</f>
        <v>2</v>
      </c>
      <c r="AA17" s="200"/>
      <c r="AB17" s="201">
        <v>2</v>
      </c>
      <c r="AC17" s="202"/>
    </row>
    <row r="18" spans="1:33" ht="21" customHeight="1" x14ac:dyDescent="0.3">
      <c r="B18" s="203"/>
      <c r="C18" s="204"/>
      <c r="D18" s="205"/>
      <c r="E18" s="206"/>
      <c r="F18" s="207"/>
      <c r="G18" s="208"/>
      <c r="H18" s="53">
        <v>1</v>
      </c>
      <c r="I18" s="54" t="s">
        <v>71</v>
      </c>
      <c r="J18" s="55">
        <v>1</v>
      </c>
      <c r="K18" s="53">
        <v>1</v>
      </c>
      <c r="L18" s="54" t="s">
        <v>71</v>
      </c>
      <c r="M18" s="55">
        <v>0</v>
      </c>
      <c r="N18" s="53">
        <v>0</v>
      </c>
      <c r="O18" s="54" t="s">
        <v>71</v>
      </c>
      <c r="P18" s="55">
        <v>0</v>
      </c>
      <c r="Q18" s="53">
        <v>1</v>
      </c>
      <c r="R18" s="54" t="s">
        <v>71</v>
      </c>
      <c r="S18" s="69">
        <v>0</v>
      </c>
      <c r="T18" s="209"/>
      <c r="U18" s="210"/>
      <c r="V18" s="210"/>
      <c r="W18" s="210"/>
      <c r="X18" s="210"/>
      <c r="Y18" s="211"/>
      <c r="Z18" s="211"/>
      <c r="AA18" s="212"/>
      <c r="AB18" s="213"/>
      <c r="AC18" s="214"/>
    </row>
    <row r="19" spans="1:33" ht="21" customHeight="1" x14ac:dyDescent="0.3">
      <c r="B19" s="215" t="str">
        <f>D8</f>
        <v>大分市U-12 A</v>
      </c>
      <c r="C19" s="216"/>
      <c r="D19" s="217"/>
      <c r="E19" s="72"/>
      <c r="F19" s="72" t="str">
        <f>IF(E20="","",IF(E20&gt;G20,"○",IF(E20&lt;G20,"●",IF(E20=G20,"△"))))</f>
        <v>△</v>
      </c>
      <c r="G19" s="73"/>
      <c r="H19" s="218"/>
      <c r="I19" s="219"/>
      <c r="J19" s="220"/>
      <c r="K19" s="50"/>
      <c r="L19" s="51" t="str">
        <f>IF(K20="","",IF(K20&gt;M20,"○",IF(K20&lt;M20,"●",IF(K20=M20,"△"))))</f>
        <v>○</v>
      </c>
      <c r="M19" s="52"/>
      <c r="N19" s="50"/>
      <c r="O19" s="51" t="str">
        <f>IF(N20="","",IF(N20&gt;P20,"○",IF(N20&lt;P20,"●",IF(N20=P20,"△"))))</f>
        <v>○</v>
      </c>
      <c r="P19" s="52"/>
      <c r="Q19" s="50"/>
      <c r="R19" s="51" t="str">
        <f>IF(Q20="","",IF(Q20&gt;S20,"○",IF(Q20&lt;S20,"●",IF(Q20=S20,"△"))))</f>
        <v>○</v>
      </c>
      <c r="S19" s="68"/>
      <c r="T19" s="197">
        <f>COUNTIF(E19:S19,"○")</f>
        <v>3</v>
      </c>
      <c r="U19" s="198">
        <f>COUNTIF(E19:S19,"△")+COUNTIF(E19:S19,"▲")</f>
        <v>1</v>
      </c>
      <c r="V19" s="198">
        <f>COUNTIF(E19:S19,"●")</f>
        <v>0</v>
      </c>
      <c r="W19" s="198">
        <f>SUM(E20,H20,K20,N20,Q20)</f>
        <v>12</v>
      </c>
      <c r="X19" s="198">
        <f>SUM(G20,J20,M20,P20,S20)</f>
        <v>1</v>
      </c>
      <c r="Y19" s="199">
        <f>(T19*3)+(U19*1)</f>
        <v>10</v>
      </c>
      <c r="Z19" s="199">
        <f>W19-X19</f>
        <v>11</v>
      </c>
      <c r="AA19" s="200"/>
      <c r="AB19" s="201">
        <v>1</v>
      </c>
      <c r="AC19" s="202"/>
    </row>
    <row r="20" spans="1:33" ht="21" customHeight="1" x14ac:dyDescent="0.3">
      <c r="B20" s="221"/>
      <c r="C20" s="222"/>
      <c r="D20" s="223"/>
      <c r="E20" s="70">
        <v>1</v>
      </c>
      <c r="F20" s="60" t="s">
        <v>71</v>
      </c>
      <c r="G20" s="61">
        <v>1</v>
      </c>
      <c r="H20" s="224"/>
      <c r="I20" s="207"/>
      <c r="J20" s="208"/>
      <c r="K20" s="53">
        <v>4</v>
      </c>
      <c r="L20" s="54" t="s">
        <v>71</v>
      </c>
      <c r="M20" s="55">
        <v>0</v>
      </c>
      <c r="N20" s="53">
        <v>3</v>
      </c>
      <c r="O20" s="54" t="s">
        <v>71</v>
      </c>
      <c r="P20" s="55">
        <v>0</v>
      </c>
      <c r="Q20" s="53">
        <v>4</v>
      </c>
      <c r="R20" s="54" t="s">
        <v>71</v>
      </c>
      <c r="S20" s="69">
        <v>0</v>
      </c>
      <c r="T20" s="209"/>
      <c r="U20" s="210"/>
      <c r="V20" s="210"/>
      <c r="W20" s="210"/>
      <c r="X20" s="210"/>
      <c r="Y20" s="211"/>
      <c r="Z20" s="211"/>
      <c r="AA20" s="212"/>
      <c r="AB20" s="213"/>
      <c r="AC20" s="214"/>
    </row>
    <row r="21" spans="1:33" ht="21" customHeight="1" x14ac:dyDescent="0.3">
      <c r="B21" s="215" t="str">
        <f>D9</f>
        <v>大分市U-12 B</v>
      </c>
      <c r="C21" s="216"/>
      <c r="D21" s="217"/>
      <c r="E21" s="72"/>
      <c r="F21" s="57" t="str">
        <f>IF(E22="","",IF(E22&gt;G22,"○",IF(E22&lt;G22,"●",IF(E22=G22,"△"))))</f>
        <v>●</v>
      </c>
      <c r="G21" s="58"/>
      <c r="H21" s="50"/>
      <c r="I21" s="51" t="str">
        <f>IF(H22="","",IF(H22&gt;J22,"○",IF(H22&lt;J22,"●",IF(H22=J22,"△"))))</f>
        <v>●</v>
      </c>
      <c r="J21" s="52"/>
      <c r="K21" s="218"/>
      <c r="L21" s="219"/>
      <c r="M21" s="220"/>
      <c r="N21" s="50"/>
      <c r="O21" s="51" t="str">
        <f>IF(N22="","",IF(N22&gt;P22,"○",IF(N22&lt;P22,"●",IF(N22=P22,"△"))))</f>
        <v>●</v>
      </c>
      <c r="P21" s="52"/>
      <c r="Q21" s="50"/>
      <c r="R21" s="51" t="str">
        <f>IF(Q22="","",IF(Q22&gt;S22,"○",IF(Q22&lt;S22,"●",IF(Q22=S22,"△"))))</f>
        <v>△</v>
      </c>
      <c r="S21" s="68"/>
      <c r="T21" s="197">
        <f>COUNTIF(E21:S21,"○")</f>
        <v>0</v>
      </c>
      <c r="U21" s="198">
        <f>COUNTIF(E21:S21,"△")+COUNTIF(E21:S21,"▲")</f>
        <v>1</v>
      </c>
      <c r="V21" s="198">
        <f>COUNTIF(E21:S21,"●")</f>
        <v>3</v>
      </c>
      <c r="W21" s="198">
        <f>SUM(E22,H22,K22,N22,Q22)</f>
        <v>1</v>
      </c>
      <c r="X21" s="198">
        <f>SUM(G22,J22,M22,P22,S22)</f>
        <v>7</v>
      </c>
      <c r="Y21" s="199">
        <f>(T21*3)+(U21*1)</f>
        <v>1</v>
      </c>
      <c r="Z21" s="199">
        <f>W21-X21</f>
        <v>-6</v>
      </c>
      <c r="AA21" s="200"/>
      <c r="AB21" s="213">
        <v>4</v>
      </c>
      <c r="AC21" s="214"/>
    </row>
    <row r="22" spans="1:33" ht="21" customHeight="1" x14ac:dyDescent="0.3">
      <c r="B22" s="215"/>
      <c r="C22" s="216"/>
      <c r="D22" s="217"/>
      <c r="E22" s="70">
        <v>0</v>
      </c>
      <c r="F22" s="60" t="s">
        <v>71</v>
      </c>
      <c r="G22" s="61">
        <v>1</v>
      </c>
      <c r="H22" s="53">
        <v>0</v>
      </c>
      <c r="I22" s="54" t="s">
        <v>71</v>
      </c>
      <c r="J22" s="55">
        <v>4</v>
      </c>
      <c r="K22" s="224"/>
      <c r="L22" s="207"/>
      <c r="M22" s="208"/>
      <c r="N22" s="53">
        <v>0</v>
      </c>
      <c r="O22" s="54" t="s">
        <v>71</v>
      </c>
      <c r="P22" s="55">
        <v>1</v>
      </c>
      <c r="Q22" s="53">
        <v>1</v>
      </c>
      <c r="R22" s="54" t="s">
        <v>71</v>
      </c>
      <c r="S22" s="69">
        <v>1</v>
      </c>
      <c r="T22" s="209"/>
      <c r="U22" s="210"/>
      <c r="V22" s="210"/>
      <c r="W22" s="210"/>
      <c r="X22" s="210"/>
      <c r="Y22" s="211"/>
      <c r="Z22" s="211"/>
      <c r="AA22" s="212"/>
      <c r="AB22" s="213"/>
      <c r="AC22" s="214"/>
    </row>
    <row r="23" spans="1:33" ht="21" customHeight="1" x14ac:dyDescent="0.3">
      <c r="B23" s="225" t="str">
        <f>D10</f>
        <v>中津FC POMATO</v>
      </c>
      <c r="C23" s="226"/>
      <c r="D23" s="227"/>
      <c r="E23" s="57"/>
      <c r="F23" s="57" t="str">
        <f>IF(E24="","",IF(E24&gt;G24,"○",IF(E24&lt;G24,"●",IF(E24=G24,"△"))))</f>
        <v>△</v>
      </c>
      <c r="G23" s="58"/>
      <c r="H23" s="50"/>
      <c r="I23" s="51" t="str">
        <f>IF(H24="","",IF(H24&gt;J24,"○",IF(H24&lt;J24,"●",IF(H24=J24,"△"))))</f>
        <v>●</v>
      </c>
      <c r="J23" s="52"/>
      <c r="K23" s="56"/>
      <c r="L23" s="57" t="str">
        <f>IF(K24="","",IF(K24&gt;M24,"○",IF(K24&lt;M24,"●",IF(K24=M24,"△"))))</f>
        <v>○</v>
      </c>
      <c r="M23" s="58"/>
      <c r="N23" s="218"/>
      <c r="O23" s="219"/>
      <c r="P23" s="220"/>
      <c r="Q23" s="50"/>
      <c r="R23" s="51" t="str">
        <f>IF(Q24="","",IF(Q24&gt;S24,"○",IF(Q24&lt;S24,"●",IF(Q24=S24,"△"))))</f>
        <v>○</v>
      </c>
      <c r="S23" s="68"/>
      <c r="T23" s="197">
        <f>COUNTIF(E23:S23,"○")</f>
        <v>2</v>
      </c>
      <c r="U23" s="198">
        <f>COUNTIF(E23:S23,"△")+COUNTIF(E23:S23,"▲")</f>
        <v>1</v>
      </c>
      <c r="V23" s="198">
        <f>COUNTIF(E23:S23,"●")</f>
        <v>1</v>
      </c>
      <c r="W23" s="198">
        <f>SUM(E24,H24,K24,N24,Q24)</f>
        <v>2</v>
      </c>
      <c r="X23" s="198">
        <f>SUM(G24,J24,M24,P24,S24)</f>
        <v>3</v>
      </c>
      <c r="Y23" s="199">
        <f>(T23*3)+(U23*1)</f>
        <v>7</v>
      </c>
      <c r="Z23" s="199">
        <f>W23-X23</f>
        <v>-1</v>
      </c>
      <c r="AA23" s="200"/>
      <c r="AB23" s="213">
        <v>3</v>
      </c>
      <c r="AC23" s="214"/>
    </row>
    <row r="24" spans="1:33" ht="21" customHeight="1" x14ac:dyDescent="0.3">
      <c r="B24" s="221"/>
      <c r="C24" s="222"/>
      <c r="D24" s="223"/>
      <c r="E24" s="70">
        <v>0</v>
      </c>
      <c r="F24" s="60" t="s">
        <v>71</v>
      </c>
      <c r="G24" s="61">
        <v>0</v>
      </c>
      <c r="H24" s="53">
        <v>0</v>
      </c>
      <c r="I24" s="54" t="s">
        <v>71</v>
      </c>
      <c r="J24" s="55">
        <v>3</v>
      </c>
      <c r="K24" s="59">
        <v>1</v>
      </c>
      <c r="L24" s="60" t="s">
        <v>71</v>
      </c>
      <c r="M24" s="61">
        <v>0</v>
      </c>
      <c r="N24" s="224"/>
      <c r="O24" s="207"/>
      <c r="P24" s="208"/>
      <c r="Q24" s="53">
        <v>1</v>
      </c>
      <c r="R24" s="54" t="s">
        <v>71</v>
      </c>
      <c r="S24" s="69">
        <v>0</v>
      </c>
      <c r="T24" s="209"/>
      <c r="U24" s="210"/>
      <c r="V24" s="210"/>
      <c r="W24" s="210"/>
      <c r="X24" s="210"/>
      <c r="Y24" s="211"/>
      <c r="Z24" s="211"/>
      <c r="AA24" s="212"/>
      <c r="AB24" s="213"/>
      <c r="AC24" s="214"/>
    </row>
    <row r="25" spans="1:33" ht="21" customHeight="1" x14ac:dyDescent="0.3">
      <c r="B25" s="215" t="str">
        <f>D11</f>
        <v>西部地区トレセン</v>
      </c>
      <c r="C25" s="216"/>
      <c r="D25" s="217"/>
      <c r="E25" s="72"/>
      <c r="F25" s="72" t="str">
        <f>IF(E26="","",IF(E26&gt;G26,"○",IF(E26&lt;G26,"●",IF(E26=G26,"△"))))</f>
        <v>●</v>
      </c>
      <c r="G25" s="58"/>
      <c r="H25" s="56"/>
      <c r="I25" s="57" t="str">
        <f>IF(H26="","",IF(H26&gt;J26,"○",IF(H26&lt;J26,"●",IF(H26=J26,"△"))))</f>
        <v>●</v>
      </c>
      <c r="J25" s="58"/>
      <c r="K25" s="50"/>
      <c r="L25" s="51" t="str">
        <f>IF(K26="","",IF(K26&gt;M26,"○",IF(K26&lt;M26,"●",IF(K26=M26,"△"))))</f>
        <v>△</v>
      </c>
      <c r="M25" s="52"/>
      <c r="N25" s="50"/>
      <c r="O25" s="51" t="str">
        <f>IF(N26="","",IF(N26&gt;P26,"○",IF(N26&lt;P26,"●",IF(N26=P26,"△"))))</f>
        <v>●</v>
      </c>
      <c r="P25" s="52"/>
      <c r="Q25" s="218"/>
      <c r="R25" s="219"/>
      <c r="S25" s="228"/>
      <c r="T25" s="209">
        <f>COUNTIF(E25:S25,"○")</f>
        <v>0</v>
      </c>
      <c r="U25" s="210">
        <f>COUNTIF(E25:S25,"△")+COUNTIF(E25:S25,"▲")</f>
        <v>1</v>
      </c>
      <c r="V25" s="210">
        <f>COUNTIF(E25:S25,"●")</f>
        <v>3</v>
      </c>
      <c r="W25" s="210">
        <f>SUM(E26,H26,K26,N26,Q26)</f>
        <v>1</v>
      </c>
      <c r="X25" s="210">
        <f>SUM(G26,J26,M26,P26,S26)</f>
        <v>7</v>
      </c>
      <c r="Y25" s="211">
        <f>(T25*3)+(U25*1)</f>
        <v>1</v>
      </c>
      <c r="Z25" s="211">
        <f>W25-X25</f>
        <v>-6</v>
      </c>
      <c r="AA25" s="212"/>
      <c r="AB25" s="213">
        <v>4</v>
      </c>
      <c r="AC25" s="214"/>
    </row>
    <row r="26" spans="1:33" ht="21" customHeight="1" thickBot="1" x14ac:dyDescent="0.35">
      <c r="B26" s="229"/>
      <c r="C26" s="230"/>
      <c r="D26" s="231"/>
      <c r="E26" s="71">
        <v>0</v>
      </c>
      <c r="F26" s="63" t="s">
        <v>71</v>
      </c>
      <c r="G26" s="64">
        <v>1</v>
      </c>
      <c r="H26" s="62">
        <v>0</v>
      </c>
      <c r="I26" s="63" t="s">
        <v>71</v>
      </c>
      <c r="J26" s="64">
        <v>4</v>
      </c>
      <c r="K26" s="65">
        <v>1</v>
      </c>
      <c r="L26" s="66" t="s">
        <v>71</v>
      </c>
      <c r="M26" s="67">
        <v>1</v>
      </c>
      <c r="N26" s="65">
        <v>0</v>
      </c>
      <c r="O26" s="66" t="s">
        <v>71</v>
      </c>
      <c r="P26" s="67">
        <v>1</v>
      </c>
      <c r="Q26" s="232"/>
      <c r="R26" s="233"/>
      <c r="S26" s="234"/>
      <c r="T26" s="235"/>
      <c r="U26" s="236"/>
      <c r="V26" s="236"/>
      <c r="W26" s="236"/>
      <c r="X26" s="236"/>
      <c r="Y26" s="237"/>
      <c r="Z26" s="237"/>
      <c r="AA26" s="238"/>
      <c r="AB26" s="239"/>
      <c r="AC26" s="240"/>
    </row>
    <row r="27" spans="1:33" ht="21" customHeight="1" x14ac:dyDescent="0.3">
      <c r="A27" s="9"/>
      <c r="E27" s="9"/>
      <c r="F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t="21" customHeight="1" x14ac:dyDescent="0.3">
      <c r="A28" s="9"/>
      <c r="E28" s="9"/>
      <c r="F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39" s="241" customFormat="1" ht="21" customHeight="1" x14ac:dyDescent="0.3"/>
  </sheetData>
  <mergeCells count="82">
    <mergeCell ref="E17:G18"/>
    <mergeCell ref="H19:J20"/>
    <mergeCell ref="K21:M22"/>
    <mergeCell ref="N23:P24"/>
    <mergeCell ref="Q25:S26"/>
    <mergeCell ref="B25:D26"/>
    <mergeCell ref="B17:D18"/>
    <mergeCell ref="B19:D20"/>
    <mergeCell ref="B21:D22"/>
    <mergeCell ref="B23:D24"/>
    <mergeCell ref="B15:D16"/>
    <mergeCell ref="M6:P6"/>
    <mergeCell ref="M7:O7"/>
    <mergeCell ref="M8:O8"/>
    <mergeCell ref="M9:O9"/>
    <mergeCell ref="M10:O10"/>
    <mergeCell ref="M11:O11"/>
    <mergeCell ref="B6:C6"/>
    <mergeCell ref="B7:C7"/>
    <mergeCell ref="B8:C8"/>
    <mergeCell ref="B9:C9"/>
    <mergeCell ref="B10:C10"/>
    <mergeCell ref="B11:C11"/>
    <mergeCell ref="D7:L7"/>
    <mergeCell ref="D8:L8"/>
    <mergeCell ref="D9:L9"/>
    <mergeCell ref="D10:L10"/>
    <mergeCell ref="D11:L11"/>
    <mergeCell ref="D6:L6"/>
    <mergeCell ref="Z23:AA24"/>
    <mergeCell ref="AB23:AC24"/>
    <mergeCell ref="T17:T18"/>
    <mergeCell ref="U17:U18"/>
    <mergeCell ref="V17:V18"/>
    <mergeCell ref="W17:W18"/>
    <mergeCell ref="X17:X18"/>
    <mergeCell ref="Y17:Y18"/>
    <mergeCell ref="Z17:AA18"/>
    <mergeCell ref="AB17:AC18"/>
    <mergeCell ref="N15:P16"/>
    <mergeCell ref="Q15:S16"/>
    <mergeCell ref="T15:T16"/>
    <mergeCell ref="T25:T26"/>
    <mergeCell ref="U25:U26"/>
    <mergeCell ref="V25:V26"/>
    <mergeCell ref="W25:W26"/>
    <mergeCell ref="X25:X26"/>
    <mergeCell ref="Y25:Y26"/>
    <mergeCell ref="Z25:AA26"/>
    <mergeCell ref="AB25:AC26"/>
    <mergeCell ref="AB19:AC20"/>
    <mergeCell ref="T21:T22"/>
    <mergeCell ref="U21:U22"/>
    <mergeCell ref="W21:W22"/>
    <mergeCell ref="X21:X22"/>
    <mergeCell ref="Y21:Y22"/>
    <mergeCell ref="Z21:AA22"/>
    <mergeCell ref="AB21:AC22"/>
    <mergeCell ref="U19:U20"/>
    <mergeCell ref="W19:W20"/>
    <mergeCell ref="X19:X20"/>
    <mergeCell ref="Y19:Y20"/>
    <mergeCell ref="Z19:AA20"/>
    <mergeCell ref="E15:G16"/>
    <mergeCell ref="H15:J16"/>
    <mergeCell ref="K15:M16"/>
    <mergeCell ref="U15:U16"/>
    <mergeCell ref="V15:V16"/>
    <mergeCell ref="W15:W16"/>
    <mergeCell ref="X15:X16"/>
    <mergeCell ref="Y15:Y16"/>
    <mergeCell ref="Z15:AA16"/>
    <mergeCell ref="AB15:AC16"/>
    <mergeCell ref="Y23:Y24"/>
    <mergeCell ref="V21:V22"/>
    <mergeCell ref="V19:V20"/>
    <mergeCell ref="T19:T20"/>
    <mergeCell ref="V23:V24"/>
    <mergeCell ref="T23:T24"/>
    <mergeCell ref="U23:U24"/>
    <mergeCell ref="W23:W24"/>
    <mergeCell ref="X23:X24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view="pageBreakPreview" zoomScaleNormal="100" zoomScaleSheetLayoutView="100" workbookViewId="0">
      <selection activeCell="A2" sqref="A2"/>
    </sheetView>
  </sheetViews>
  <sheetFormatPr defaultColWidth="9" defaultRowHeight="15.75" customHeight="1" x14ac:dyDescent="0.3"/>
  <cols>
    <col min="1" max="1" width="3.87890625" customWidth="1"/>
    <col min="2" max="2" width="9.3515625" customWidth="1"/>
    <col min="3" max="3" width="10.234375" hidden="1" customWidth="1"/>
    <col min="4" max="4" width="4.1171875" customWidth="1"/>
    <col min="6" max="6" width="6.46875" customWidth="1"/>
    <col min="7" max="7" width="5.64453125" customWidth="1"/>
    <col min="8" max="8" width="6.46875" customWidth="1"/>
    <col min="10" max="10" width="4" customWidth="1"/>
    <col min="11" max="12" width="6.64453125" customWidth="1"/>
    <col min="13" max="13" width="6.46875" customWidth="1"/>
    <col min="14" max="14" width="5.64453125" customWidth="1"/>
    <col min="15" max="15" width="6.46875" customWidth="1"/>
    <col min="17" max="17" width="8" customWidth="1"/>
  </cols>
  <sheetData>
    <row r="1" spans="1:18" ht="49.5" customHeight="1" x14ac:dyDescent="0.3">
      <c r="A1" s="78" t="s">
        <v>84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4"/>
    </row>
    <row r="2" spans="1:18" ht="21" customHeight="1" x14ac:dyDescent="0.3"/>
    <row r="3" spans="1:18" ht="21.75" customHeight="1" x14ac:dyDescent="0.3">
      <c r="A3" s="1"/>
      <c r="B3" s="1" t="s">
        <v>77</v>
      </c>
      <c r="C3" s="1"/>
      <c r="D3" s="1"/>
      <c r="E3" s="1"/>
      <c r="F3" s="1"/>
    </row>
    <row r="4" spans="1:18" ht="21.75" customHeight="1" x14ac:dyDescent="0.3">
      <c r="A4" s="1"/>
      <c r="B4" s="1"/>
      <c r="C4" s="1"/>
      <c r="D4" s="1"/>
      <c r="E4" s="1"/>
      <c r="F4" s="1"/>
    </row>
    <row r="5" spans="1:18" ht="21.75" customHeight="1" x14ac:dyDescent="0.3">
      <c r="A5" s="1"/>
      <c r="B5" s="1" t="s">
        <v>34</v>
      </c>
      <c r="C5" s="1"/>
      <c r="D5" s="1"/>
      <c r="E5" s="1"/>
      <c r="F5" s="1"/>
    </row>
    <row r="6" spans="1:18" ht="21.75" customHeight="1" x14ac:dyDescent="0.3">
      <c r="A6" s="1"/>
      <c r="B6" s="1">
        <v>1</v>
      </c>
      <c r="D6" s="1" t="str">
        <f>組合せ!D7</f>
        <v>別府ガールズサッカークラブ</v>
      </c>
      <c r="I6" s="1"/>
      <c r="J6" s="8" t="s">
        <v>40</v>
      </c>
    </row>
    <row r="7" spans="1:18" ht="21.75" customHeight="1" x14ac:dyDescent="0.3">
      <c r="A7" s="1"/>
      <c r="B7" s="1">
        <v>2</v>
      </c>
      <c r="D7" s="1" t="str">
        <f>組合せ!D8</f>
        <v>大分市U-12 A</v>
      </c>
      <c r="I7" s="1"/>
      <c r="J7" s="8" t="s">
        <v>41</v>
      </c>
    </row>
    <row r="8" spans="1:18" ht="21.75" customHeight="1" x14ac:dyDescent="0.3">
      <c r="A8" s="1"/>
      <c r="B8" s="1">
        <v>3</v>
      </c>
      <c r="D8" s="1" t="str">
        <f>組合せ!D9</f>
        <v>大分市U-12 B</v>
      </c>
      <c r="I8" s="1"/>
      <c r="J8" s="8" t="s">
        <v>42</v>
      </c>
    </row>
    <row r="9" spans="1:18" ht="21.75" customHeight="1" x14ac:dyDescent="0.3">
      <c r="A9" s="1"/>
      <c r="B9" s="1">
        <v>4</v>
      </c>
      <c r="D9" s="1" t="str">
        <f>組合せ!D10</f>
        <v>中津FC POMATO</v>
      </c>
      <c r="I9" s="1"/>
      <c r="J9" s="8" t="s">
        <v>43</v>
      </c>
    </row>
    <row r="10" spans="1:18" ht="21.75" customHeight="1" x14ac:dyDescent="0.3">
      <c r="A10" s="1"/>
      <c r="B10" s="1">
        <v>5</v>
      </c>
      <c r="D10" s="1" t="str">
        <f>組合せ!D11</f>
        <v>西部地区トレセン</v>
      </c>
      <c r="E10" s="1"/>
      <c r="F10" s="1"/>
      <c r="I10" s="1"/>
      <c r="J10" s="8" t="s">
        <v>44</v>
      </c>
    </row>
    <row r="11" spans="1:18" ht="21.75" customHeight="1" x14ac:dyDescent="0.3">
      <c r="A11" s="1"/>
      <c r="B11" s="1"/>
      <c r="C11" s="1"/>
      <c r="D11" s="1"/>
      <c r="I11" s="1"/>
      <c r="J11" s="8" t="s">
        <v>45</v>
      </c>
    </row>
    <row r="12" spans="1:18" ht="21.75" customHeight="1" x14ac:dyDescent="0.3">
      <c r="A12" s="1"/>
      <c r="B12" s="1"/>
    </row>
    <row r="13" spans="1:18" ht="21.75" customHeight="1" x14ac:dyDescent="0.35">
      <c r="A13" s="1"/>
      <c r="B13" s="49" t="s">
        <v>20</v>
      </c>
      <c r="C13" s="1"/>
      <c r="E13" s="1" t="s">
        <v>94</v>
      </c>
      <c r="F13" s="1"/>
    </row>
    <row r="14" spans="1:18" ht="25.5" customHeight="1" x14ac:dyDescent="0.3">
      <c r="A14" s="2"/>
      <c r="B14" s="2"/>
      <c r="C14" s="7"/>
      <c r="D14" s="79" t="s">
        <v>78</v>
      </c>
      <c r="E14" s="79"/>
      <c r="F14" s="79"/>
      <c r="G14" s="79"/>
      <c r="H14" s="79"/>
      <c r="I14" s="79"/>
      <c r="J14" s="79"/>
      <c r="K14" s="79" t="s">
        <v>79</v>
      </c>
      <c r="L14" s="79"/>
      <c r="M14" s="79"/>
      <c r="N14" s="79"/>
      <c r="O14" s="79"/>
      <c r="P14" s="79"/>
      <c r="Q14" s="79"/>
    </row>
    <row r="15" spans="1:18" ht="25.5" customHeight="1" x14ac:dyDescent="0.3">
      <c r="A15" s="3"/>
      <c r="B15" s="46" t="s">
        <v>95</v>
      </c>
      <c r="C15" s="3"/>
      <c r="D15" s="79" t="s">
        <v>80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1:18" ht="25.5" customHeight="1" x14ac:dyDescent="0.3">
      <c r="A16" s="3"/>
      <c r="B16" s="46" t="s">
        <v>50</v>
      </c>
      <c r="C16" s="3"/>
      <c r="D16" s="79" t="s">
        <v>93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</row>
    <row r="17" spans="1:17" ht="25.5" customHeight="1" x14ac:dyDescent="0.3">
      <c r="A17" s="3" t="s">
        <v>0</v>
      </c>
      <c r="B17" s="46" t="s">
        <v>51</v>
      </c>
      <c r="C17" s="3"/>
      <c r="D17" s="79" t="str">
        <f>組合せ!D7</f>
        <v>別府ガールズサッカークラブ</v>
      </c>
      <c r="E17" s="79"/>
      <c r="F17" s="76">
        <f>組合せ!H18</f>
        <v>1</v>
      </c>
      <c r="G17" s="75" t="s">
        <v>1</v>
      </c>
      <c r="H17" s="77">
        <f>組合せ!J18</f>
        <v>1</v>
      </c>
      <c r="I17" s="79" t="str">
        <f>組合せ!D8</f>
        <v>大分市U-12 A</v>
      </c>
      <c r="J17" s="79"/>
      <c r="K17" s="79" t="str">
        <f>組合せ!D9</f>
        <v>大分市U-12 B</v>
      </c>
      <c r="L17" s="79"/>
      <c r="M17" s="76">
        <f>組合せ!N22</f>
        <v>0</v>
      </c>
      <c r="N17" s="75" t="s">
        <v>1</v>
      </c>
      <c r="O17" s="77">
        <f>組合せ!P22</f>
        <v>1</v>
      </c>
      <c r="P17" s="79" t="str">
        <f>組合せ!D10</f>
        <v>中津FC POMATO</v>
      </c>
      <c r="Q17" s="79"/>
    </row>
    <row r="18" spans="1:17" ht="25.5" customHeight="1" x14ac:dyDescent="0.3">
      <c r="A18" s="3" t="s">
        <v>2</v>
      </c>
      <c r="B18" s="46" t="s">
        <v>52</v>
      </c>
      <c r="C18" s="3"/>
      <c r="D18" s="79" t="str">
        <f>組合せ!D7</f>
        <v>別府ガールズサッカークラブ</v>
      </c>
      <c r="E18" s="79"/>
      <c r="F18" s="76">
        <f>組合せ!K18</f>
        <v>1</v>
      </c>
      <c r="G18" s="75" t="s">
        <v>3</v>
      </c>
      <c r="H18" s="77">
        <f>組合せ!M18</f>
        <v>0</v>
      </c>
      <c r="I18" s="79" t="str">
        <f>組合せ!D11</f>
        <v>西部地区トレセン</v>
      </c>
      <c r="J18" s="79"/>
      <c r="K18" s="79" t="str">
        <f>組合せ!D8</f>
        <v>大分市U-12 A</v>
      </c>
      <c r="L18" s="79"/>
      <c r="M18" s="76">
        <f>組合せ!K20</f>
        <v>4</v>
      </c>
      <c r="N18" s="75" t="s">
        <v>3</v>
      </c>
      <c r="O18" s="77">
        <f>組合せ!M20</f>
        <v>0</v>
      </c>
      <c r="P18" s="79" t="str">
        <f>組合せ!D9</f>
        <v>大分市U-12 B</v>
      </c>
      <c r="Q18" s="79"/>
    </row>
    <row r="19" spans="1:17" ht="25.5" customHeight="1" x14ac:dyDescent="0.3">
      <c r="A19" s="3" t="s">
        <v>4</v>
      </c>
      <c r="B19" s="46" t="s">
        <v>90</v>
      </c>
      <c r="C19" s="3"/>
      <c r="D19" s="79" t="str">
        <f>組合せ!D7</f>
        <v>別府ガールズサッカークラブ</v>
      </c>
      <c r="E19" s="79"/>
      <c r="F19" s="76">
        <f>組合せ!N18</f>
        <v>0</v>
      </c>
      <c r="G19" s="75" t="s">
        <v>1</v>
      </c>
      <c r="H19" s="77">
        <f>組合せ!P18</f>
        <v>0</v>
      </c>
      <c r="I19" s="79" t="str">
        <f>組合せ!D10</f>
        <v>中津FC POMATO</v>
      </c>
      <c r="J19" s="79"/>
      <c r="K19" s="79" t="str">
        <f>組合せ!D8</f>
        <v>大分市U-12 A</v>
      </c>
      <c r="L19" s="79"/>
      <c r="M19" s="76">
        <f>組合せ!Q20</f>
        <v>4</v>
      </c>
      <c r="N19" s="75" t="s">
        <v>1</v>
      </c>
      <c r="O19" s="77">
        <f>組合せ!S20</f>
        <v>0</v>
      </c>
      <c r="P19" s="79" t="str">
        <f>組合せ!D11</f>
        <v>西部地区トレセン</v>
      </c>
      <c r="Q19" s="79"/>
    </row>
    <row r="20" spans="1:17" ht="25.5" customHeight="1" x14ac:dyDescent="0.3">
      <c r="A20" s="3" t="s">
        <v>5</v>
      </c>
      <c r="B20" s="46" t="s">
        <v>91</v>
      </c>
      <c r="C20" s="3"/>
      <c r="D20" s="79" t="str">
        <f>組合せ!D7</f>
        <v>別府ガールズサッカークラブ</v>
      </c>
      <c r="E20" s="79"/>
      <c r="F20" s="76">
        <f>組合せ!Q18</f>
        <v>1</v>
      </c>
      <c r="G20" s="75" t="s">
        <v>1</v>
      </c>
      <c r="H20" s="77">
        <f>組合せ!S18</f>
        <v>0</v>
      </c>
      <c r="I20" s="79" t="str">
        <f>組合せ!D9</f>
        <v>大分市U-12 B</v>
      </c>
      <c r="J20" s="79"/>
      <c r="K20" s="79" t="str">
        <f>組合せ!D10</f>
        <v>中津FC POMATO</v>
      </c>
      <c r="L20" s="79"/>
      <c r="M20" s="76">
        <f>組合せ!Q24</f>
        <v>1</v>
      </c>
      <c r="N20" s="75" t="s">
        <v>1</v>
      </c>
      <c r="O20" s="77">
        <f>組合せ!S24</f>
        <v>0</v>
      </c>
      <c r="P20" s="79" t="str">
        <f>組合せ!B25</f>
        <v>西部地区トレセン</v>
      </c>
      <c r="Q20" s="79"/>
    </row>
    <row r="21" spans="1:17" ht="25.5" customHeight="1" x14ac:dyDescent="0.3">
      <c r="A21" s="3" t="s">
        <v>6</v>
      </c>
      <c r="B21" s="46" t="s">
        <v>81</v>
      </c>
      <c r="C21" s="3"/>
      <c r="D21" s="79" t="str">
        <f>組合せ!D8</f>
        <v>大分市U-12 A</v>
      </c>
      <c r="E21" s="79"/>
      <c r="F21" s="76">
        <f>組合せ!N20</f>
        <v>3</v>
      </c>
      <c r="G21" s="75" t="s">
        <v>1</v>
      </c>
      <c r="H21" s="77">
        <f>組合せ!P20</f>
        <v>0</v>
      </c>
      <c r="I21" s="79" t="str">
        <f>組合せ!D10</f>
        <v>中津FC POMATO</v>
      </c>
      <c r="J21" s="79"/>
      <c r="K21" s="79" t="str">
        <f>組合せ!D9</f>
        <v>大分市U-12 B</v>
      </c>
      <c r="L21" s="79"/>
      <c r="M21" s="76">
        <f>組合せ!Q22</f>
        <v>1</v>
      </c>
      <c r="N21" s="75" t="s">
        <v>1</v>
      </c>
      <c r="O21" s="77">
        <f>組合せ!S22</f>
        <v>1</v>
      </c>
      <c r="P21" s="79" t="str">
        <f>組合せ!D11</f>
        <v>西部地区トレセン</v>
      </c>
      <c r="Q21" s="79"/>
    </row>
    <row r="22" spans="1:17" ht="25.5" customHeight="1" x14ac:dyDescent="0.3">
      <c r="A22" s="3" t="s">
        <v>36</v>
      </c>
      <c r="B22" s="46" t="s">
        <v>92</v>
      </c>
      <c r="C22" s="3"/>
      <c r="D22" s="79" t="s">
        <v>96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spans="1:17" ht="25.5" customHeight="1" x14ac:dyDescent="0.3">
      <c r="A23" s="3"/>
      <c r="B23" s="3"/>
      <c r="C23" s="3"/>
      <c r="D23" s="79" t="s">
        <v>7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1:17" ht="21.75" customHeight="1" x14ac:dyDescent="0.3"/>
    <row r="25" spans="1:17" ht="21.75" customHeight="1" x14ac:dyDescent="0.3">
      <c r="A25" s="4" t="s">
        <v>85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21.75" customHeight="1" x14ac:dyDescent="0.3">
      <c r="A26" s="1"/>
      <c r="B26" s="1"/>
      <c r="D26" s="5" t="s">
        <v>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21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21.75" customHeight="1" x14ac:dyDescent="0.3">
      <c r="A28" s="1"/>
      <c r="B28" s="1" t="s">
        <v>9</v>
      </c>
      <c r="C28" s="1"/>
      <c r="D28" s="1"/>
      <c r="G28" s="1" t="s">
        <v>102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1.75" customHeight="1" x14ac:dyDescent="0.3">
      <c r="A29" s="1"/>
      <c r="B29" s="1" t="s">
        <v>10</v>
      </c>
      <c r="C29" s="1"/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1.75" customHeight="1" x14ac:dyDescent="0.3">
      <c r="A30" s="1"/>
      <c r="B30" s="1" t="s">
        <v>11</v>
      </c>
      <c r="C30" s="1"/>
      <c r="D30" s="1"/>
      <c r="G30" s="1" t="s">
        <v>103</v>
      </c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1.75" customHeight="1" x14ac:dyDescent="0.3">
      <c r="A31" s="1"/>
      <c r="B31" s="1" t="s">
        <v>12</v>
      </c>
      <c r="C31" s="1"/>
      <c r="D31" s="1"/>
      <c r="G31" s="1" t="s">
        <v>97</v>
      </c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1.75" customHeight="1" x14ac:dyDescent="0.3">
      <c r="A32" s="1"/>
      <c r="B32" s="1" t="s">
        <v>13</v>
      </c>
      <c r="C32" s="1"/>
      <c r="D32" s="1"/>
      <c r="G32" s="1" t="s">
        <v>98</v>
      </c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1.75" customHeight="1" x14ac:dyDescent="0.3">
      <c r="A33" s="1"/>
      <c r="B33" s="1" t="s">
        <v>14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21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1.75" customHeight="1" x14ac:dyDescent="0.3">
      <c r="A35" s="1"/>
      <c r="B35" s="1" t="s">
        <v>15</v>
      </c>
      <c r="C35" s="1"/>
      <c r="D35" s="1"/>
      <c r="G35" s="1" t="s">
        <v>102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1.75" customHeight="1" x14ac:dyDescent="0.3">
      <c r="A36" s="1"/>
      <c r="B36" s="1" t="s">
        <v>16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.75" customHeight="1" x14ac:dyDescent="0.3">
      <c r="A37" s="1"/>
      <c r="B37" s="1" t="s">
        <v>17</v>
      </c>
      <c r="C37" s="1"/>
      <c r="D37" s="1"/>
      <c r="G37" s="1" t="s">
        <v>99</v>
      </c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21.75" customHeight="1" x14ac:dyDescent="0.3">
      <c r="A38" s="1"/>
      <c r="B38" s="1" t="s">
        <v>18</v>
      </c>
      <c r="C38" s="1"/>
      <c r="D38" s="1"/>
      <c r="G38" s="1" t="s">
        <v>100</v>
      </c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1.75" customHeight="1" x14ac:dyDescent="0.3">
      <c r="A39" s="1"/>
      <c r="B39" s="1" t="s">
        <v>19</v>
      </c>
      <c r="C39" s="1"/>
      <c r="D39" s="1"/>
      <c r="G39" s="1" t="s">
        <v>101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1.75" customHeight="1" x14ac:dyDescent="0.3">
      <c r="A40" s="1"/>
      <c r="B40" s="1" t="s">
        <v>14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1.75" customHeight="1" x14ac:dyDescent="0.3"/>
  </sheetData>
  <mergeCells count="30">
    <mergeCell ref="D19:E19"/>
    <mergeCell ref="D22:J22"/>
    <mergeCell ref="D14:J14"/>
    <mergeCell ref="K14:Q14"/>
    <mergeCell ref="D15:J15"/>
    <mergeCell ref="D16:J16"/>
    <mergeCell ref="K22:Q22"/>
    <mergeCell ref="K15:Q15"/>
    <mergeCell ref="K16:Q16"/>
    <mergeCell ref="D20:E20"/>
    <mergeCell ref="D21:E21"/>
    <mergeCell ref="I17:J17"/>
    <mergeCell ref="I18:J18"/>
    <mergeCell ref="I19:J19"/>
    <mergeCell ref="A1:Q1"/>
    <mergeCell ref="D23:Q23"/>
    <mergeCell ref="P17:Q17"/>
    <mergeCell ref="P18:Q18"/>
    <mergeCell ref="P19:Q19"/>
    <mergeCell ref="P20:Q20"/>
    <mergeCell ref="P21:Q21"/>
    <mergeCell ref="I20:J20"/>
    <mergeCell ref="I21:J21"/>
    <mergeCell ref="K17:L17"/>
    <mergeCell ref="K18:L18"/>
    <mergeCell ref="K19:L19"/>
    <mergeCell ref="K20:L20"/>
    <mergeCell ref="K21:L21"/>
    <mergeCell ref="D17:E17"/>
    <mergeCell ref="D18:E18"/>
  </mergeCells>
  <phoneticPr fontId="1"/>
  <printOptions horizontalCentered="1"/>
  <pageMargins left="0.7" right="0.7" top="0.75" bottom="0.75" header="0.3" footer="0.3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3"/>
  <sheetViews>
    <sheetView topLeftCell="A14" zoomScale="55" zoomScaleNormal="55" workbookViewId="0">
      <selection activeCell="N24" sqref="N24"/>
    </sheetView>
  </sheetViews>
  <sheetFormatPr defaultColWidth="8.76171875" defaultRowHeight="13" x14ac:dyDescent="0.3"/>
  <cols>
    <col min="1" max="1" width="12.234375" style="9" customWidth="1"/>
    <col min="2" max="10" width="3.76171875" style="9" customWidth="1"/>
    <col min="11" max="16384" width="8.76171875" style="9"/>
  </cols>
  <sheetData>
    <row r="1" spans="1:24" ht="18" customHeight="1" x14ac:dyDescent="0.3"/>
    <row r="2" spans="1:24" ht="36" customHeight="1" thickBot="1" x14ac:dyDescent="0.6">
      <c r="A2" s="10" t="s">
        <v>33</v>
      </c>
    </row>
    <row r="3" spans="1:24" ht="55.7" thickBot="1" x14ac:dyDescent="0.35">
      <c r="A3" s="11" t="s">
        <v>21</v>
      </c>
      <c r="B3" s="111" t="str">
        <f>A4</f>
        <v>RosaClaro</v>
      </c>
      <c r="C3" s="100"/>
      <c r="D3" s="100"/>
      <c r="E3" s="100" t="str">
        <f>A7</f>
        <v>POMATO</v>
      </c>
      <c r="F3" s="100"/>
      <c r="G3" s="100"/>
      <c r="H3" s="100" t="str">
        <f>A10</f>
        <v>南大分</v>
      </c>
      <c r="I3" s="100"/>
      <c r="J3" s="100"/>
      <c r="K3" s="12" t="s">
        <v>22</v>
      </c>
      <c r="L3" s="13" t="s">
        <v>37</v>
      </c>
      <c r="M3" s="13" t="s">
        <v>23</v>
      </c>
      <c r="N3" s="14" t="s">
        <v>25</v>
      </c>
      <c r="O3" s="14" t="s">
        <v>26</v>
      </c>
      <c r="P3" s="14" t="s">
        <v>27</v>
      </c>
      <c r="Q3" s="101" t="s">
        <v>28</v>
      </c>
      <c r="R3" s="102"/>
      <c r="S3" s="101" t="s">
        <v>29</v>
      </c>
      <c r="T3" s="102"/>
      <c r="U3" s="101" t="s">
        <v>30</v>
      </c>
      <c r="V3" s="102"/>
      <c r="W3" s="109" t="s">
        <v>31</v>
      </c>
      <c r="X3" s="110"/>
    </row>
    <row r="4" spans="1:24" ht="36" customHeight="1" thickTop="1" x14ac:dyDescent="0.3">
      <c r="A4" s="104" t="s">
        <v>39</v>
      </c>
      <c r="B4" s="15"/>
      <c r="C4" s="16"/>
      <c r="D4" s="17"/>
      <c r="E4" s="18"/>
      <c r="F4" s="18" t="str">
        <f>IF(E6="","",IF(E6&gt;G6,"○",IF(E6&lt;G6,"●",IF(E6=G6,"△"))))</f>
        <v/>
      </c>
      <c r="G4" s="18"/>
      <c r="H4" s="19"/>
      <c r="I4" s="18"/>
      <c r="J4" s="20"/>
      <c r="K4" s="105">
        <f>COUNTIF(B4:J4,"○")</f>
        <v>0</v>
      </c>
      <c r="L4" s="106">
        <v>0</v>
      </c>
      <c r="M4" s="89">
        <f>COUNTIF(B4:J4,"●")</f>
        <v>0</v>
      </c>
      <c r="N4" s="89">
        <f>SUM(H6,E6)</f>
        <v>0</v>
      </c>
      <c r="O4" s="89">
        <f>SUM(J6,G6)</f>
        <v>0</v>
      </c>
      <c r="P4" s="89">
        <f>(K4*3)+(L4*1)</f>
        <v>0</v>
      </c>
      <c r="Q4" s="94" t="e">
        <f>RANK(P4,P$25:P$33)</f>
        <v>#N/A</v>
      </c>
      <c r="R4" s="82" t="s">
        <v>24</v>
      </c>
      <c r="S4" s="103">
        <f>N4-O4</f>
        <v>0</v>
      </c>
      <c r="T4" s="103"/>
      <c r="U4" s="94" t="e">
        <f>RANK(S4,S$26:S$33)</f>
        <v>#N/A</v>
      </c>
      <c r="V4" s="82" t="s">
        <v>24</v>
      </c>
      <c r="W4" s="98"/>
      <c r="X4" s="99"/>
    </row>
    <row r="5" spans="1:24" ht="36" customHeight="1" x14ac:dyDescent="0.3">
      <c r="A5" s="104"/>
      <c r="B5" s="22"/>
      <c r="C5" s="23"/>
      <c r="D5" s="24"/>
      <c r="E5" s="25"/>
      <c r="F5" s="25" t="s">
        <v>32</v>
      </c>
      <c r="G5" s="25"/>
      <c r="H5" s="26"/>
      <c r="I5" s="25" t="s">
        <v>32</v>
      </c>
      <c r="J5" s="27"/>
      <c r="K5" s="105"/>
      <c r="L5" s="88"/>
      <c r="M5" s="89"/>
      <c r="N5" s="89"/>
      <c r="O5" s="89"/>
      <c r="P5" s="89"/>
      <c r="Q5" s="94"/>
      <c r="R5" s="82"/>
      <c r="S5" s="103"/>
      <c r="T5" s="103"/>
      <c r="U5" s="94"/>
      <c r="V5" s="82"/>
      <c r="W5" s="98"/>
      <c r="X5" s="99"/>
    </row>
    <row r="6" spans="1:24" ht="36" customHeight="1" x14ac:dyDescent="0.3">
      <c r="A6" s="85"/>
      <c r="B6" s="28"/>
      <c r="C6" s="29"/>
      <c r="D6" s="30"/>
      <c r="E6" s="31"/>
      <c r="F6" s="32"/>
      <c r="G6" s="31"/>
      <c r="H6" s="33"/>
      <c r="I6" s="32"/>
      <c r="J6" s="21"/>
      <c r="K6" s="86"/>
      <c r="L6" s="89"/>
      <c r="M6" s="90"/>
      <c r="N6" s="90"/>
      <c r="O6" s="90"/>
      <c r="P6" s="90"/>
      <c r="Q6" s="91"/>
      <c r="R6" s="92"/>
      <c r="S6" s="93"/>
      <c r="T6" s="93"/>
      <c r="U6" s="91"/>
      <c r="V6" s="92"/>
      <c r="W6" s="83"/>
      <c r="X6" s="84"/>
    </row>
    <row r="7" spans="1:24" ht="36" customHeight="1" x14ac:dyDescent="0.3">
      <c r="A7" s="95" t="s">
        <v>35</v>
      </c>
      <c r="B7" s="34"/>
      <c r="C7" s="25" t="str">
        <f>IF(B9="","",IF(B9&gt;D9,"○",IF(B9&lt;D9,"●",IF(B9=D9,"△"))))</f>
        <v/>
      </c>
      <c r="D7" s="27"/>
      <c r="E7" s="23"/>
      <c r="F7" s="23"/>
      <c r="G7" s="23"/>
      <c r="H7" s="26"/>
      <c r="I7" s="25" t="str">
        <f>IF(H9="","",IF(H9&gt;J9,"○",IF(H9&lt;J9,"●",IF(H9=J9,"△"))))</f>
        <v/>
      </c>
      <c r="J7" s="27"/>
      <c r="K7" s="107">
        <f>COUNTIF(B7:J7,"○")</f>
        <v>0</v>
      </c>
      <c r="L7" s="87">
        <v>0</v>
      </c>
      <c r="M7" s="87">
        <f>COUNTIF(B7:J7,"●")</f>
        <v>0</v>
      </c>
      <c r="N7" s="87">
        <f>SUM(B9,H9)</f>
        <v>0</v>
      </c>
      <c r="O7" s="87">
        <f>SUM(D9,J9)</f>
        <v>0</v>
      </c>
      <c r="P7" s="87">
        <f>(K7*3)+(L7*1)</f>
        <v>0</v>
      </c>
      <c r="Q7" s="112" t="e">
        <f>RANK(P7,P$26:P$33)</f>
        <v>#N/A</v>
      </c>
      <c r="R7" s="80" t="s">
        <v>24</v>
      </c>
      <c r="S7" s="93">
        <f>N7-O7</f>
        <v>0</v>
      </c>
      <c r="T7" s="93"/>
      <c r="U7" s="112" t="e">
        <f>RANK(S7,S$26:S$33)</f>
        <v>#N/A</v>
      </c>
      <c r="V7" s="80" t="s">
        <v>24</v>
      </c>
      <c r="W7" s="83"/>
      <c r="X7" s="84"/>
    </row>
    <row r="8" spans="1:24" ht="36" customHeight="1" x14ac:dyDescent="0.3">
      <c r="A8" s="96"/>
      <c r="B8" s="34"/>
      <c r="C8" s="25" t="s">
        <v>32</v>
      </c>
      <c r="D8" s="27"/>
      <c r="E8" s="23"/>
      <c r="F8" s="23"/>
      <c r="G8" s="23"/>
      <c r="H8" s="26"/>
      <c r="I8" s="25" t="s">
        <v>32</v>
      </c>
      <c r="J8" s="27"/>
      <c r="K8" s="108"/>
      <c r="L8" s="88"/>
      <c r="M8" s="88"/>
      <c r="N8" s="88"/>
      <c r="O8" s="88"/>
      <c r="P8" s="88"/>
      <c r="Q8" s="113"/>
      <c r="R8" s="81"/>
      <c r="S8" s="93"/>
      <c r="T8" s="93"/>
      <c r="U8" s="113"/>
      <c r="V8" s="81"/>
      <c r="W8" s="83"/>
      <c r="X8" s="84"/>
    </row>
    <row r="9" spans="1:24" ht="36" customHeight="1" x14ac:dyDescent="0.3">
      <c r="A9" s="97"/>
      <c r="B9" s="35"/>
      <c r="C9" s="32"/>
      <c r="D9" s="21"/>
      <c r="E9" s="36"/>
      <c r="F9" s="29"/>
      <c r="G9" s="36"/>
      <c r="H9" s="33"/>
      <c r="I9" s="32"/>
      <c r="J9" s="21"/>
      <c r="K9" s="105"/>
      <c r="L9" s="89"/>
      <c r="M9" s="89"/>
      <c r="N9" s="89"/>
      <c r="O9" s="89"/>
      <c r="P9" s="89"/>
      <c r="Q9" s="94"/>
      <c r="R9" s="82"/>
      <c r="S9" s="93"/>
      <c r="T9" s="93"/>
      <c r="U9" s="94"/>
      <c r="V9" s="82"/>
      <c r="W9" s="83"/>
      <c r="X9" s="84"/>
    </row>
    <row r="10" spans="1:24" ht="36" customHeight="1" x14ac:dyDescent="0.3">
      <c r="A10" s="85" t="s">
        <v>47</v>
      </c>
      <c r="B10" s="34"/>
      <c r="C10" s="25"/>
      <c r="D10" s="27"/>
      <c r="E10" s="25"/>
      <c r="F10" s="25" t="str">
        <f>IF(E12="","",IF(E12&gt;G12,"○",IF(E12&lt;G12,"●",IF(E12=G12,"△"))))</f>
        <v/>
      </c>
      <c r="G10" s="25"/>
      <c r="H10" s="37"/>
      <c r="I10" s="23"/>
      <c r="J10" s="24"/>
      <c r="K10" s="86">
        <f>COUNTIF(B10:J10,"○")</f>
        <v>0</v>
      </c>
      <c r="L10" s="87">
        <v>0</v>
      </c>
      <c r="M10" s="90">
        <f>COUNTIF(B10:J10,"●")</f>
        <v>0</v>
      </c>
      <c r="N10" s="90">
        <f>SUM(B12,E12)</f>
        <v>0</v>
      </c>
      <c r="O10" s="90">
        <f>SUM(D12,G12)</f>
        <v>0</v>
      </c>
      <c r="P10" s="90">
        <f>(K10*3)+(L10*1)</f>
        <v>0</v>
      </c>
      <c r="Q10" s="91" t="e">
        <f>RANK(P10,P$26:P$33)</f>
        <v>#N/A</v>
      </c>
      <c r="R10" s="92" t="s">
        <v>24</v>
      </c>
      <c r="S10" s="93">
        <f>N10-O10</f>
        <v>0</v>
      </c>
      <c r="T10" s="93"/>
      <c r="U10" s="91" t="e">
        <f>RANK(S10,S$26:S$33)</f>
        <v>#N/A</v>
      </c>
      <c r="V10" s="92" t="s">
        <v>24</v>
      </c>
      <c r="W10" s="83"/>
      <c r="X10" s="84"/>
    </row>
    <row r="11" spans="1:24" ht="36" customHeight="1" x14ac:dyDescent="0.3">
      <c r="A11" s="85"/>
      <c r="B11" s="34"/>
      <c r="C11" s="25" t="s">
        <v>32</v>
      </c>
      <c r="D11" s="27"/>
      <c r="E11" s="25"/>
      <c r="F11" s="25" t="s">
        <v>32</v>
      </c>
      <c r="G11" s="25"/>
      <c r="H11" s="37"/>
      <c r="I11" s="23"/>
      <c r="J11" s="24"/>
      <c r="K11" s="86"/>
      <c r="L11" s="88"/>
      <c r="M11" s="90"/>
      <c r="N11" s="90"/>
      <c r="O11" s="90"/>
      <c r="P11" s="90"/>
      <c r="Q11" s="91"/>
      <c r="R11" s="92"/>
      <c r="S11" s="93"/>
      <c r="T11" s="93"/>
      <c r="U11" s="91"/>
      <c r="V11" s="92"/>
      <c r="W11" s="83"/>
      <c r="X11" s="84"/>
    </row>
    <row r="12" spans="1:24" ht="36" customHeight="1" x14ac:dyDescent="0.3">
      <c r="A12" s="85"/>
      <c r="B12" s="35"/>
      <c r="C12" s="32"/>
      <c r="D12" s="21"/>
      <c r="E12" s="31"/>
      <c r="F12" s="32"/>
      <c r="G12" s="31"/>
      <c r="H12" s="38"/>
      <c r="I12" s="29"/>
      <c r="J12" s="30"/>
      <c r="K12" s="86"/>
      <c r="L12" s="89"/>
      <c r="M12" s="90"/>
      <c r="N12" s="90"/>
      <c r="O12" s="90"/>
      <c r="P12" s="90"/>
      <c r="Q12" s="91"/>
      <c r="R12" s="92"/>
      <c r="S12" s="93"/>
      <c r="T12" s="93"/>
      <c r="U12" s="91"/>
      <c r="V12" s="92"/>
      <c r="W12" s="83"/>
      <c r="X12" s="84"/>
    </row>
    <row r="13" spans="1:24" ht="36" customHeight="1" thickBot="1" x14ac:dyDescent="0.35">
      <c r="A13" s="39"/>
      <c r="B13" s="40"/>
      <c r="C13" s="41"/>
      <c r="D13" s="40"/>
      <c r="E13" s="40"/>
      <c r="F13" s="41"/>
      <c r="G13" s="40"/>
      <c r="H13" s="40"/>
      <c r="I13" s="41"/>
      <c r="J13" s="40"/>
      <c r="K13" s="40"/>
      <c r="L13" s="40"/>
      <c r="M13" s="40"/>
      <c r="N13" s="40"/>
      <c r="O13" s="40"/>
      <c r="P13" s="40"/>
      <c r="Q13" s="42"/>
      <c r="R13" s="43"/>
      <c r="S13" s="44"/>
      <c r="T13" s="44"/>
      <c r="U13" s="42"/>
      <c r="V13" s="43"/>
      <c r="W13" s="45"/>
      <c r="X13" s="45"/>
    </row>
    <row r="14" spans="1:24" ht="55.7" thickBot="1" x14ac:dyDescent="0.35">
      <c r="A14" s="11" t="s">
        <v>21</v>
      </c>
      <c r="B14" s="111" t="str">
        <f>A15</f>
        <v>別府</v>
      </c>
      <c r="C14" s="100"/>
      <c r="D14" s="100"/>
      <c r="E14" s="100" t="str">
        <f>A18</f>
        <v>カティオーラ</v>
      </c>
      <c r="F14" s="100"/>
      <c r="G14" s="100"/>
      <c r="H14" s="100" t="str">
        <f>A21</f>
        <v>SKK</v>
      </c>
      <c r="I14" s="100"/>
      <c r="J14" s="100"/>
      <c r="K14" s="12" t="s">
        <v>22</v>
      </c>
      <c r="L14" s="13" t="s">
        <v>37</v>
      </c>
      <c r="M14" s="13" t="s">
        <v>23</v>
      </c>
      <c r="N14" s="14" t="s">
        <v>25</v>
      </c>
      <c r="O14" s="14" t="s">
        <v>26</v>
      </c>
      <c r="P14" s="14" t="s">
        <v>27</v>
      </c>
      <c r="Q14" s="101" t="s">
        <v>28</v>
      </c>
      <c r="R14" s="102"/>
      <c r="S14" s="101" t="s">
        <v>29</v>
      </c>
      <c r="T14" s="102"/>
      <c r="U14" s="101" t="s">
        <v>30</v>
      </c>
      <c r="V14" s="102"/>
      <c r="W14" s="109" t="s">
        <v>31</v>
      </c>
      <c r="X14" s="110"/>
    </row>
    <row r="15" spans="1:24" ht="36" customHeight="1" thickTop="1" x14ac:dyDescent="0.3">
      <c r="A15" s="104" t="s">
        <v>48</v>
      </c>
      <c r="B15" s="15"/>
      <c r="C15" s="16"/>
      <c r="D15" s="17"/>
      <c r="E15" s="18"/>
      <c r="F15" s="18" t="str">
        <f>IF(E17="","",IF(E17&gt;G17,"○",IF(E17&lt;G17,"●",IF(E17=G17,"△"))))</f>
        <v/>
      </c>
      <c r="G15" s="18"/>
      <c r="H15" s="19"/>
      <c r="I15" s="18"/>
      <c r="J15" s="20"/>
      <c r="K15" s="105">
        <f>COUNTIF(B15:J15,"○")</f>
        <v>0</v>
      </c>
      <c r="L15" s="106">
        <v>0</v>
      </c>
      <c r="M15" s="89">
        <f>COUNTIF(B15:J15,"●")</f>
        <v>0</v>
      </c>
      <c r="N15" s="89">
        <f>SUM(H17,E17)</f>
        <v>0</v>
      </c>
      <c r="O15" s="89">
        <f>SUM(J17,G17)</f>
        <v>0</v>
      </c>
      <c r="P15" s="89">
        <f>(K15*3)+(L15*1)</f>
        <v>0</v>
      </c>
      <c r="Q15" s="94" t="e">
        <f>RANK(P15,P$25:P$33)</f>
        <v>#N/A</v>
      </c>
      <c r="R15" s="82" t="s">
        <v>24</v>
      </c>
      <c r="S15" s="103">
        <f>N15-O15</f>
        <v>0</v>
      </c>
      <c r="T15" s="103"/>
      <c r="U15" s="94">
        <f>RANK(S15,S15:T23)</f>
        <v>1</v>
      </c>
      <c r="V15" s="82" t="s">
        <v>24</v>
      </c>
      <c r="W15" s="98"/>
      <c r="X15" s="99"/>
    </row>
    <row r="16" spans="1:24" ht="36" customHeight="1" x14ac:dyDescent="0.3">
      <c r="A16" s="104"/>
      <c r="B16" s="22"/>
      <c r="C16" s="23"/>
      <c r="D16" s="24"/>
      <c r="E16" s="25"/>
      <c r="F16" s="25" t="s">
        <v>32</v>
      </c>
      <c r="G16" s="25"/>
      <c r="H16" s="26"/>
      <c r="I16" s="25" t="s">
        <v>32</v>
      </c>
      <c r="J16" s="27"/>
      <c r="K16" s="105"/>
      <c r="L16" s="88"/>
      <c r="M16" s="89"/>
      <c r="N16" s="89"/>
      <c r="O16" s="89"/>
      <c r="P16" s="89"/>
      <c r="Q16" s="94"/>
      <c r="R16" s="82"/>
      <c r="S16" s="103"/>
      <c r="T16" s="103"/>
      <c r="U16" s="94"/>
      <c r="V16" s="82"/>
      <c r="W16" s="98"/>
      <c r="X16" s="99"/>
    </row>
    <row r="17" spans="1:24" ht="36" customHeight="1" x14ac:dyDescent="0.3">
      <c r="A17" s="85"/>
      <c r="B17" s="28"/>
      <c r="C17" s="29"/>
      <c r="D17" s="30"/>
      <c r="E17" s="31"/>
      <c r="F17" s="32"/>
      <c r="G17" s="31"/>
      <c r="H17" s="33"/>
      <c r="I17" s="32"/>
      <c r="J17" s="21"/>
      <c r="K17" s="86"/>
      <c r="L17" s="89"/>
      <c r="M17" s="90"/>
      <c r="N17" s="90"/>
      <c r="O17" s="90"/>
      <c r="P17" s="90"/>
      <c r="Q17" s="91"/>
      <c r="R17" s="92"/>
      <c r="S17" s="93"/>
      <c r="T17" s="93"/>
      <c r="U17" s="91"/>
      <c r="V17" s="92"/>
      <c r="W17" s="83"/>
      <c r="X17" s="84"/>
    </row>
    <row r="18" spans="1:24" ht="36" customHeight="1" x14ac:dyDescent="0.3">
      <c r="A18" s="95" t="s">
        <v>46</v>
      </c>
      <c r="B18" s="34"/>
      <c r="C18" s="25" t="str">
        <f>IF(B20="","",IF(B20&gt;D20,"○",IF(B20&lt;D20,"●",IF(B20=D20,"△"))))</f>
        <v/>
      </c>
      <c r="D18" s="27"/>
      <c r="E18" s="23"/>
      <c r="F18" s="23"/>
      <c r="G18" s="23"/>
      <c r="H18" s="26"/>
      <c r="I18" s="25" t="str">
        <f>IF(H20="","",IF(H20&gt;J20,"○",IF(H20&lt;J20,"●",IF(H20=J20,"△"))))</f>
        <v/>
      </c>
      <c r="J18" s="27"/>
      <c r="K18" s="107">
        <f>COUNTIF(B18:J18,"○")</f>
        <v>0</v>
      </c>
      <c r="L18" s="87">
        <v>0</v>
      </c>
      <c r="M18" s="87">
        <f>COUNTIF(B18:J18,"●")</f>
        <v>0</v>
      </c>
      <c r="N18" s="87">
        <f>SUM(B20,H20)</f>
        <v>0</v>
      </c>
      <c r="O18" s="87">
        <f>SUM(D20,J20)</f>
        <v>0</v>
      </c>
      <c r="P18" s="87">
        <f>(K18*3)+(L18*1)</f>
        <v>0</v>
      </c>
      <c r="Q18" s="112" t="e">
        <f>RANK(P18,P$26:P$33)</f>
        <v>#N/A</v>
      </c>
      <c r="R18" s="80" t="s">
        <v>24</v>
      </c>
      <c r="S18" s="93">
        <f>N18-O18</f>
        <v>0</v>
      </c>
      <c r="T18" s="93"/>
      <c r="U18" s="94">
        <f>RANK(S18,S15:T23)</f>
        <v>1</v>
      </c>
      <c r="V18" s="80" t="s">
        <v>24</v>
      </c>
      <c r="W18" s="83"/>
      <c r="X18" s="84"/>
    </row>
    <row r="19" spans="1:24" ht="36" customHeight="1" x14ac:dyDescent="0.3">
      <c r="A19" s="96"/>
      <c r="B19" s="34"/>
      <c r="C19" s="25" t="s">
        <v>32</v>
      </c>
      <c r="D19" s="27"/>
      <c r="E19" s="23"/>
      <c r="F19" s="23"/>
      <c r="G19" s="23"/>
      <c r="H19" s="26"/>
      <c r="I19" s="25" t="s">
        <v>32</v>
      </c>
      <c r="J19" s="27"/>
      <c r="K19" s="108"/>
      <c r="L19" s="88"/>
      <c r="M19" s="88"/>
      <c r="N19" s="88"/>
      <c r="O19" s="88"/>
      <c r="P19" s="88"/>
      <c r="Q19" s="113"/>
      <c r="R19" s="81"/>
      <c r="S19" s="93"/>
      <c r="T19" s="93"/>
      <c r="U19" s="94"/>
      <c r="V19" s="81"/>
      <c r="W19" s="83"/>
      <c r="X19" s="84"/>
    </row>
    <row r="20" spans="1:24" ht="36" customHeight="1" x14ac:dyDescent="0.3">
      <c r="A20" s="97"/>
      <c r="B20" s="35"/>
      <c r="C20" s="32"/>
      <c r="D20" s="21"/>
      <c r="E20" s="36"/>
      <c r="F20" s="29"/>
      <c r="G20" s="36"/>
      <c r="H20" s="33"/>
      <c r="I20" s="32"/>
      <c r="J20" s="21"/>
      <c r="K20" s="105"/>
      <c r="L20" s="89"/>
      <c r="M20" s="89"/>
      <c r="N20" s="89"/>
      <c r="O20" s="89"/>
      <c r="P20" s="89"/>
      <c r="Q20" s="94"/>
      <c r="R20" s="82"/>
      <c r="S20" s="93"/>
      <c r="T20" s="93"/>
      <c r="U20" s="91"/>
      <c r="V20" s="82"/>
      <c r="W20" s="83"/>
      <c r="X20" s="84"/>
    </row>
    <row r="21" spans="1:24" ht="36" customHeight="1" x14ac:dyDescent="0.3">
      <c r="A21" s="85" t="s">
        <v>49</v>
      </c>
      <c r="B21" s="34"/>
      <c r="C21" s="25"/>
      <c r="D21" s="27"/>
      <c r="E21" s="25"/>
      <c r="F21" s="25" t="str">
        <f>IF(E23="","",IF(E23&gt;G23,"○",IF(E23&lt;G23,"●",IF(E23=G23,"△"))))</f>
        <v/>
      </c>
      <c r="G21" s="25"/>
      <c r="H21" s="37"/>
      <c r="I21" s="23"/>
      <c r="J21" s="24"/>
      <c r="K21" s="86">
        <f>COUNTIF(B21:J21,"○")</f>
        <v>0</v>
      </c>
      <c r="L21" s="87">
        <v>0</v>
      </c>
      <c r="M21" s="90">
        <f>COUNTIF(B21:J21,"●")</f>
        <v>0</v>
      </c>
      <c r="N21" s="90">
        <f>SUM(B23,E23)</f>
        <v>0</v>
      </c>
      <c r="O21" s="90">
        <f>SUM(D23,G23)</f>
        <v>0</v>
      </c>
      <c r="P21" s="90">
        <f>(K21*3)+(L21*1)</f>
        <v>0</v>
      </c>
      <c r="Q21" s="91" t="e">
        <f>RANK(P21,P$26:P$33)</f>
        <v>#N/A</v>
      </c>
      <c r="R21" s="92" t="s">
        <v>24</v>
      </c>
      <c r="S21" s="93">
        <f>N21-O21</f>
        <v>0</v>
      </c>
      <c r="T21" s="93"/>
      <c r="U21" s="94">
        <f>RANK(S21,S15:T23)</f>
        <v>1</v>
      </c>
      <c r="V21" s="92" t="s">
        <v>24</v>
      </c>
      <c r="W21" s="83"/>
      <c r="X21" s="84"/>
    </row>
    <row r="22" spans="1:24" ht="36" customHeight="1" x14ac:dyDescent="0.3">
      <c r="A22" s="85"/>
      <c r="B22" s="34"/>
      <c r="C22" s="25" t="s">
        <v>32</v>
      </c>
      <c r="D22" s="27"/>
      <c r="E22" s="25"/>
      <c r="F22" s="25" t="s">
        <v>32</v>
      </c>
      <c r="G22" s="25"/>
      <c r="H22" s="37"/>
      <c r="I22" s="23"/>
      <c r="J22" s="24"/>
      <c r="K22" s="86"/>
      <c r="L22" s="88"/>
      <c r="M22" s="90"/>
      <c r="N22" s="90"/>
      <c r="O22" s="90"/>
      <c r="P22" s="90"/>
      <c r="Q22" s="91"/>
      <c r="R22" s="92"/>
      <c r="S22" s="93"/>
      <c r="T22" s="93"/>
      <c r="U22" s="94"/>
      <c r="V22" s="92"/>
      <c r="W22" s="83"/>
      <c r="X22" s="84"/>
    </row>
    <row r="23" spans="1:24" ht="36" customHeight="1" x14ac:dyDescent="0.3">
      <c r="A23" s="85"/>
      <c r="B23" s="35"/>
      <c r="C23" s="32"/>
      <c r="D23" s="21"/>
      <c r="E23" s="31"/>
      <c r="F23" s="32"/>
      <c r="G23" s="31"/>
      <c r="H23" s="38"/>
      <c r="I23" s="29"/>
      <c r="J23" s="30"/>
      <c r="K23" s="86"/>
      <c r="L23" s="89"/>
      <c r="M23" s="90"/>
      <c r="N23" s="90"/>
      <c r="O23" s="90"/>
      <c r="P23" s="90"/>
      <c r="Q23" s="91"/>
      <c r="R23" s="92"/>
      <c r="S23" s="93"/>
      <c r="T23" s="93"/>
      <c r="U23" s="91"/>
      <c r="V23" s="92"/>
      <c r="W23" s="83"/>
      <c r="X23" s="84"/>
    </row>
  </sheetData>
  <mergeCells count="92">
    <mergeCell ref="P18:P20"/>
    <mergeCell ref="Q18:Q20"/>
    <mergeCell ref="R18:R20"/>
    <mergeCell ref="S18:T20"/>
    <mergeCell ref="U18:U20"/>
    <mergeCell ref="K18:K20"/>
    <mergeCell ref="L18:L20"/>
    <mergeCell ref="M18:M20"/>
    <mergeCell ref="N18:N20"/>
    <mergeCell ref="O18:O20"/>
    <mergeCell ref="W3:X3"/>
    <mergeCell ref="A4:A6"/>
    <mergeCell ref="K4:K6"/>
    <mergeCell ref="M4:M6"/>
    <mergeCell ref="N4:N6"/>
    <mergeCell ref="O4:O6"/>
    <mergeCell ref="B3:D3"/>
    <mergeCell ref="E3:G3"/>
    <mergeCell ref="H3:J3"/>
    <mergeCell ref="Q3:R3"/>
    <mergeCell ref="L4:L6"/>
    <mergeCell ref="S3:T3"/>
    <mergeCell ref="U3:V3"/>
    <mergeCell ref="V10:V12"/>
    <mergeCell ref="W7:X9"/>
    <mergeCell ref="W4:X6"/>
    <mergeCell ref="P4:P6"/>
    <mergeCell ref="Q4:Q6"/>
    <mergeCell ref="R4:R6"/>
    <mergeCell ref="S4:T6"/>
    <mergeCell ref="U4:U6"/>
    <mergeCell ref="V4:V6"/>
    <mergeCell ref="Q7:Q9"/>
    <mergeCell ref="R7:R9"/>
    <mergeCell ref="S7:T9"/>
    <mergeCell ref="U7:U9"/>
    <mergeCell ref="V7:V9"/>
    <mergeCell ref="P7:P9"/>
    <mergeCell ref="A7:A9"/>
    <mergeCell ref="L7:L9"/>
    <mergeCell ref="L10:L12"/>
    <mergeCell ref="B14:D14"/>
    <mergeCell ref="E14:G14"/>
    <mergeCell ref="A10:A12"/>
    <mergeCell ref="K10:K12"/>
    <mergeCell ref="O7:O9"/>
    <mergeCell ref="N7:N9"/>
    <mergeCell ref="M7:M9"/>
    <mergeCell ref="K7:K9"/>
    <mergeCell ref="W14:X14"/>
    <mergeCell ref="M10:M12"/>
    <mergeCell ref="S14:T14"/>
    <mergeCell ref="U14:V14"/>
    <mergeCell ref="W10:X12"/>
    <mergeCell ref="N10:N12"/>
    <mergeCell ref="O10:O12"/>
    <mergeCell ref="P10:P12"/>
    <mergeCell ref="Q10:Q12"/>
    <mergeCell ref="R10:R12"/>
    <mergeCell ref="S10:T12"/>
    <mergeCell ref="U10:U12"/>
    <mergeCell ref="A15:A17"/>
    <mergeCell ref="K15:K17"/>
    <mergeCell ref="L15:L17"/>
    <mergeCell ref="M15:M17"/>
    <mergeCell ref="N15:N17"/>
    <mergeCell ref="U15:U17"/>
    <mergeCell ref="V15:V17"/>
    <mergeCell ref="W15:X17"/>
    <mergeCell ref="H14:J14"/>
    <mergeCell ref="Q14:R14"/>
    <mergeCell ref="O15:O17"/>
    <mergeCell ref="P15:P17"/>
    <mergeCell ref="Q15:Q17"/>
    <mergeCell ref="R15:R17"/>
    <mergeCell ref="S15:T17"/>
    <mergeCell ref="V18:V20"/>
    <mergeCell ref="W18:X20"/>
    <mergeCell ref="A21:A23"/>
    <mergeCell ref="K21:K23"/>
    <mergeCell ref="L21:L23"/>
    <mergeCell ref="M21:M23"/>
    <mergeCell ref="N21:N23"/>
    <mergeCell ref="O21:O23"/>
    <mergeCell ref="P21:P23"/>
    <mergeCell ref="Q21:Q23"/>
    <mergeCell ref="R21:R23"/>
    <mergeCell ref="S21:T23"/>
    <mergeCell ref="U21:U23"/>
    <mergeCell ref="V21:V23"/>
    <mergeCell ref="W21:X23"/>
    <mergeCell ref="A18:A20"/>
  </mergeCells>
  <phoneticPr fontId="1"/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5AE31-411D-4E13-BF78-2703B75D6859}">
  <dimension ref="A1:L16"/>
  <sheetViews>
    <sheetView zoomScale="75" zoomScaleNormal="75" workbookViewId="0">
      <selection activeCell="D1" sqref="D1"/>
    </sheetView>
  </sheetViews>
  <sheetFormatPr defaultRowHeight="13" x14ac:dyDescent="0.3"/>
  <sheetData>
    <row r="1" spans="1:12" ht="41.35" x14ac:dyDescent="0.8">
      <c r="A1" s="48" t="s">
        <v>38</v>
      </c>
    </row>
    <row r="2" spans="1:12" ht="27.7" x14ac:dyDescent="0.55000000000000004">
      <c r="A2" s="6"/>
    </row>
    <row r="16" spans="1:12" x14ac:dyDescent="0.3">
      <c r="L16" s="47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9335-9E07-4CC0-8455-51244DA1D740}">
  <dimension ref="A1:L43"/>
  <sheetViews>
    <sheetView zoomScale="75" zoomScaleNormal="75" workbookViewId="0">
      <selection activeCell="D1" sqref="D1"/>
    </sheetView>
  </sheetViews>
  <sheetFormatPr defaultRowHeight="13" x14ac:dyDescent="0.3"/>
  <sheetData>
    <row r="1" spans="1:12" ht="41.35" x14ac:dyDescent="0.8">
      <c r="A1" s="48" t="s">
        <v>53</v>
      </c>
    </row>
    <row r="2" spans="1:12" ht="27.7" x14ac:dyDescent="0.55000000000000004">
      <c r="A2" s="6"/>
    </row>
    <row r="16" spans="1:12" x14ac:dyDescent="0.3">
      <c r="L16" s="47"/>
    </row>
    <row r="28" spans="4:4" ht="14" x14ac:dyDescent="0.3">
      <c r="D28" s="1" t="s">
        <v>62</v>
      </c>
    </row>
    <row r="29" spans="4:4" ht="14" x14ac:dyDescent="0.3">
      <c r="D29" s="1" t="s">
        <v>55</v>
      </c>
    </row>
    <row r="30" spans="4:4" ht="14" x14ac:dyDescent="0.3">
      <c r="D30" s="1" t="s">
        <v>56</v>
      </c>
    </row>
    <row r="31" spans="4:4" ht="14" x14ac:dyDescent="0.3">
      <c r="D31" s="1"/>
    </row>
    <row r="32" spans="4:4" ht="14" x14ac:dyDescent="0.3">
      <c r="D32" s="1" t="s">
        <v>63</v>
      </c>
    </row>
    <row r="33" spans="1:4" ht="14" x14ac:dyDescent="0.3">
      <c r="D33" s="1" t="s">
        <v>64</v>
      </c>
    </row>
    <row r="34" spans="1:4" ht="14" x14ac:dyDescent="0.3">
      <c r="D34" s="1" t="s">
        <v>65</v>
      </c>
    </row>
    <row r="35" spans="1:4" ht="14" x14ac:dyDescent="0.3">
      <c r="D35" s="1" t="s">
        <v>57</v>
      </c>
    </row>
    <row r="38" spans="1:4" ht="16.350000000000001" x14ac:dyDescent="0.35">
      <c r="A38" s="49" t="s">
        <v>54</v>
      </c>
    </row>
    <row r="39" spans="1:4" ht="14" x14ac:dyDescent="0.3">
      <c r="A39" s="1" t="s">
        <v>61</v>
      </c>
    </row>
    <row r="40" spans="1:4" ht="14" x14ac:dyDescent="0.3">
      <c r="A40" s="1" t="s">
        <v>58</v>
      </c>
    </row>
    <row r="41" spans="1:4" ht="14" x14ac:dyDescent="0.3">
      <c r="A41" s="1" t="s">
        <v>59</v>
      </c>
    </row>
    <row r="43" spans="1:4" ht="14" x14ac:dyDescent="0.3">
      <c r="A43" s="1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9974-043C-4992-865F-7F5D267231F8}">
  <dimension ref="A1:M27"/>
  <sheetViews>
    <sheetView workbookViewId="0">
      <selection sqref="A1:M7"/>
    </sheetView>
  </sheetViews>
  <sheetFormatPr defaultRowHeight="13" x14ac:dyDescent="0.3"/>
  <cols>
    <col min="1" max="13" width="9.87890625" customWidth="1"/>
  </cols>
  <sheetData>
    <row r="1" spans="1:13" ht="21.75" customHeight="1" x14ac:dyDescent="0.3">
      <c r="A1" s="114" t="s">
        <v>60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21.75" customHeigh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ht="21.75" customHeight="1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ht="21.75" customHeight="1" x14ac:dyDescent="0.3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ht="21.75" customHeight="1" x14ac:dyDescent="0.3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ht="21.75" customHeight="1" x14ac:dyDescent="0.3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3" ht="21.75" customHeight="1" thickBot="1" x14ac:dyDescent="0.3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</row>
    <row r="8" spans="1:13" ht="20.25" customHeight="1" thickTop="1" x14ac:dyDescent="0.3">
      <c r="A8" s="116" t="s">
        <v>66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</row>
    <row r="9" spans="1:13" ht="20.25" customHeight="1" x14ac:dyDescent="0.3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3" ht="20.25" customHeight="1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</row>
    <row r="11" spans="1:13" ht="20.25" customHeight="1" x14ac:dyDescent="0.3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</row>
    <row r="12" spans="1:13" ht="20.25" customHeight="1" thickBot="1" x14ac:dyDescent="0.3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</row>
    <row r="13" spans="1:13" ht="19.5" customHeight="1" thickTop="1" x14ac:dyDescent="0.3">
      <c r="A13" s="119" t="s">
        <v>104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/>
    </row>
    <row r="14" spans="1:13" ht="19.5" customHeight="1" x14ac:dyDescent="0.3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4"/>
    </row>
    <row r="15" spans="1:13" ht="19.5" customHeight="1" x14ac:dyDescent="0.3">
      <c r="A15" s="122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4"/>
    </row>
    <row r="16" spans="1:13" ht="19.5" customHeight="1" x14ac:dyDescent="0.3">
      <c r="A16" s="122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4"/>
    </row>
    <row r="17" spans="1:13" ht="19.5" customHeight="1" x14ac:dyDescent="0.3">
      <c r="A17" s="122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</row>
    <row r="18" spans="1:13" ht="19.5" customHeight="1" x14ac:dyDescent="0.3">
      <c r="A18" s="122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4"/>
    </row>
    <row r="19" spans="1:13" ht="19.5" customHeight="1" x14ac:dyDescent="0.3">
      <c r="A19" s="122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4"/>
    </row>
    <row r="20" spans="1:13" ht="19.5" customHeight="1" x14ac:dyDescent="0.3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4"/>
    </row>
    <row r="21" spans="1:13" ht="19.5" customHeight="1" x14ac:dyDescent="0.3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4"/>
    </row>
    <row r="22" spans="1:13" ht="19.5" customHeight="1" x14ac:dyDescent="0.3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4"/>
    </row>
    <row r="23" spans="1:13" ht="19.5" customHeight="1" x14ac:dyDescent="0.3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4"/>
    </row>
    <row r="24" spans="1:13" ht="19.5" customHeight="1" x14ac:dyDescent="0.3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4"/>
    </row>
    <row r="25" spans="1:13" ht="19.5" customHeight="1" x14ac:dyDescent="0.3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4"/>
    </row>
    <row r="26" spans="1:13" ht="19.5" customHeight="1" thickBot="1" x14ac:dyDescent="0.35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7"/>
    </row>
    <row r="27" spans="1:13" ht="13.35" thickTop="1" x14ac:dyDescent="0.3"/>
  </sheetData>
  <mergeCells count="3">
    <mergeCell ref="A1:M7"/>
    <mergeCell ref="A8:M12"/>
    <mergeCell ref="A13:M26"/>
  </mergeCells>
  <phoneticPr fontId="1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組合せ</vt:lpstr>
      <vt:lpstr>日程 </vt:lpstr>
      <vt:lpstr>星取表</vt:lpstr>
      <vt:lpstr>会場図(1)</vt:lpstr>
      <vt:lpstr>会場図(2)</vt:lpstr>
      <vt:lpstr>駐車証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 Toshiko</dc:creator>
  <cp:lastModifiedBy>貴士 上野</cp:lastModifiedBy>
  <cp:lastPrinted>2024-08-04T07:10:36Z</cp:lastPrinted>
  <dcterms:created xsi:type="dcterms:W3CDTF">2016-10-10T05:56:52Z</dcterms:created>
  <dcterms:modified xsi:type="dcterms:W3CDTF">2024-08-10T03:07:59Z</dcterms:modified>
</cp:coreProperties>
</file>