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akas\・個人フォルダー\01_サッカー関係\・（一社）大分県サッカー協会　第四種　ジュニアHP\2026\05.miyazaki\"/>
    </mc:Choice>
  </mc:AlternateContent>
  <xr:revisionPtr revIDLastSave="0" documentId="13_ncr:1_{9027B31D-F70A-4D2C-AF65-9CC4D0DA185B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日程 " sheetId="1" r:id="rId1"/>
    <sheet name="組合せ" sheetId="6" r:id="rId2"/>
    <sheet name="星取表" sheetId="2" state="hidden" r:id="rId3"/>
    <sheet name="会場図" sheetId="7" r:id="rId4"/>
    <sheet name="駐車証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2" l="1"/>
  <c r="N21" i="2"/>
  <c r="S21" i="2" s="1"/>
  <c r="M21" i="2"/>
  <c r="K21" i="2"/>
  <c r="P21" i="2" s="1"/>
  <c r="Q21" i="2" s="1"/>
  <c r="F21" i="2"/>
  <c r="S18" i="2"/>
  <c r="U18" i="2" s="1"/>
  <c r="O18" i="2"/>
  <c r="N18" i="2"/>
  <c r="M18" i="2"/>
  <c r="K18" i="2"/>
  <c r="P18" i="2" s="1"/>
  <c r="Q18" i="2" s="1"/>
  <c r="I18" i="2"/>
  <c r="C18" i="2"/>
  <c r="O15" i="2"/>
  <c r="N15" i="2"/>
  <c r="S15" i="2" s="1"/>
  <c r="U15" i="2" s="1"/>
  <c r="M15" i="2"/>
  <c r="K15" i="2"/>
  <c r="P15" i="2" s="1"/>
  <c r="Q15" i="2" s="1"/>
  <c r="F15" i="2"/>
  <c r="H14" i="2"/>
  <c r="E14" i="2"/>
  <c r="B14" i="2"/>
  <c r="O10" i="2"/>
  <c r="N10" i="2"/>
  <c r="S10" i="2" s="1"/>
  <c r="U10" i="2" s="1"/>
  <c r="F10" i="2"/>
  <c r="K10" i="2" s="1"/>
  <c r="P10" i="2" s="1"/>
  <c r="Q10" i="2" s="1"/>
  <c r="O7" i="2"/>
  <c r="N7" i="2"/>
  <c r="S7" i="2" s="1"/>
  <c r="U7" i="2" s="1"/>
  <c r="I7" i="2"/>
  <c r="C7" i="2"/>
  <c r="M7" i="2" s="1"/>
  <c r="O4" i="2"/>
  <c r="S4" i="2" s="1"/>
  <c r="U4" i="2" s="1"/>
  <c r="N4" i="2"/>
  <c r="M4" i="2"/>
  <c r="K4" i="2"/>
  <c r="P4" i="2" s="1"/>
  <c r="Q4" i="2" s="1"/>
  <c r="F4" i="2"/>
  <c r="H3" i="2"/>
  <c r="E3" i="2"/>
  <c r="B3" i="2"/>
  <c r="P24" i="6"/>
  <c r="O23" i="6" s="1"/>
  <c r="N24" i="6"/>
  <c r="M24" i="6"/>
  <c r="K24" i="6"/>
  <c r="J24" i="6"/>
  <c r="H24" i="6"/>
  <c r="Z23" i="6" s="1"/>
  <c r="G24" i="6"/>
  <c r="F23" i="6" s="1"/>
  <c r="E24" i="6"/>
  <c r="M22" i="6"/>
  <c r="K22" i="6"/>
  <c r="J22" i="6"/>
  <c r="H22" i="6"/>
  <c r="G22" i="6"/>
  <c r="E22" i="6"/>
  <c r="R21" i="6"/>
  <c r="L21" i="6"/>
  <c r="B21" i="6"/>
  <c r="J20" i="6"/>
  <c r="H20" i="6"/>
  <c r="G20" i="6"/>
  <c r="E20" i="6"/>
  <c r="F19" i="6" s="1"/>
  <c r="AB19" i="6"/>
  <c r="Z19" i="6"/>
  <c r="AF19" i="6" s="1"/>
  <c r="R19" i="6"/>
  <c r="O19" i="6"/>
  <c r="I19" i="6"/>
  <c r="G18" i="6"/>
  <c r="E18" i="6"/>
  <c r="F17" i="6" s="1"/>
  <c r="AB17" i="6"/>
  <c r="Z17" i="6"/>
  <c r="R17" i="6"/>
  <c r="O17" i="6"/>
  <c r="L17" i="6"/>
  <c r="AB15" i="6"/>
  <c r="Z15" i="6"/>
  <c r="R15" i="6"/>
  <c r="O15" i="6"/>
  <c r="L15" i="6"/>
  <c r="I15" i="6"/>
  <c r="Q13" i="6"/>
  <c r="B23" i="6" s="1"/>
  <c r="N13" i="6"/>
  <c r="K13" i="6"/>
  <c r="B19" i="6" s="1"/>
  <c r="H13" i="6"/>
  <c r="B17" i="6" s="1"/>
  <c r="E13" i="6"/>
  <c r="B15" i="6" s="1"/>
  <c r="L24" i="1"/>
  <c r="I24" i="1"/>
  <c r="G24" i="1"/>
  <c r="D24" i="1"/>
  <c r="L22" i="1"/>
  <c r="I22" i="1"/>
  <c r="G22" i="1"/>
  <c r="D22" i="1"/>
  <c r="L21" i="1"/>
  <c r="I21" i="1"/>
  <c r="G21" i="1"/>
  <c r="D21" i="1"/>
  <c r="L19" i="1"/>
  <c r="I19" i="1"/>
  <c r="G19" i="1"/>
  <c r="D19" i="1"/>
  <c r="L18" i="1"/>
  <c r="I18" i="1"/>
  <c r="G18" i="1"/>
  <c r="D18" i="1"/>
  <c r="F21" i="6" l="1"/>
  <c r="L23" i="6"/>
  <c r="AB23" i="6"/>
  <c r="AF23" i="6" s="1"/>
  <c r="T15" i="6"/>
  <c r="AF15" i="6"/>
  <c r="I21" i="6"/>
  <c r="Z21" i="6"/>
  <c r="I23" i="6"/>
  <c r="V15" i="6"/>
  <c r="X15" i="6"/>
  <c r="AF17" i="6"/>
  <c r="V17" i="6"/>
  <c r="T17" i="6"/>
  <c r="X17" i="6"/>
  <c r="X23" i="6"/>
  <c r="V23" i="6"/>
  <c r="T23" i="6"/>
  <c r="V19" i="6"/>
  <c r="X19" i="6"/>
  <c r="T19" i="6"/>
  <c r="X21" i="6"/>
  <c r="V21" i="6"/>
  <c r="T21" i="6"/>
  <c r="U21" i="2"/>
  <c r="M10" i="2"/>
  <c r="AB21" i="6"/>
  <c r="K7" i="2"/>
  <c r="P7" i="2" s="1"/>
  <c r="Q7" i="2" s="1"/>
  <c r="AD19" i="6" l="1"/>
  <c r="AJ19" i="6" s="1"/>
  <c r="AD15" i="6"/>
  <c r="AJ15" i="6" s="1"/>
  <c r="AF21" i="6"/>
  <c r="AD23" i="6"/>
  <c r="AJ23" i="6" s="1"/>
  <c r="AD21" i="6"/>
  <c r="AD17" i="6"/>
  <c r="AJ17" i="6" s="1"/>
  <c r="AJ21" i="6" l="1"/>
  <c r="AH17" i="6"/>
  <c r="AH15" i="6"/>
  <c r="AH23" i="6"/>
  <c r="AH19" i="6"/>
  <c r="AH21" i="6"/>
</calcChain>
</file>

<file path=xl/sharedStrings.xml><?xml version="1.0" encoding="utf-8"?>
<sst xmlns="http://schemas.openxmlformats.org/spreadsheetml/2006/main" count="172" uniqueCount="99">
  <si>
    <t>JFAU-12 ガールズゲーム2026　九州
第13回 なでしこMIYAZAKIカップ 大分県予選 日程</t>
  </si>
  <si>
    <t>（１）期日</t>
  </si>
  <si>
    <t>２０２６年９月２３日（水・祝）</t>
  </si>
  <si>
    <t>（2）参加チーム(申し込み順）</t>
  </si>
  <si>
    <t>別府・日田・九重ガールズ</t>
  </si>
  <si>
    <t>D</t>
  </si>
  <si>
    <t>カティオーラPramo</t>
  </si>
  <si>
    <t>C</t>
  </si>
  <si>
    <t>中津ガールズ</t>
  </si>
  <si>
    <t>E</t>
  </si>
  <si>
    <t>Team南大分</t>
  </si>
  <si>
    <t>B</t>
  </si>
  <si>
    <t>FC.RosaClaroU-12</t>
  </si>
  <si>
    <t>F</t>
  </si>
  <si>
    <t>A</t>
  </si>
  <si>
    <t>（３）日程</t>
  </si>
  <si>
    <t>（試合時間　　12分－4分－12分）</t>
  </si>
  <si>
    <t>会場</t>
  </si>
  <si>
    <t>大分県サッカー協会人工芝グランドＡコート(北側)</t>
  </si>
  <si>
    <t>大分県サッカー協会人工芝グランドＢコート(南側)</t>
  </si>
  <si>
    <t>８：３０</t>
  </si>
  <si>
    <t>役員集合</t>
  </si>
  <si>
    <t>９：００</t>
  </si>
  <si>
    <t>監督会議</t>
  </si>
  <si>
    <t>９：２０</t>
  </si>
  <si>
    <t>開会式</t>
  </si>
  <si>
    <t>Ａコート</t>
  </si>
  <si>
    <t>Bコート</t>
  </si>
  <si>
    <t>①</t>
  </si>
  <si>
    <t>１０：００</t>
  </si>
  <si>
    <t>リーグ</t>
  </si>
  <si>
    <t>-</t>
  </si>
  <si>
    <t>②</t>
  </si>
  <si>
    <t>１０：５０</t>
  </si>
  <si>
    <t>〃</t>
  </si>
  <si>
    <t>小休憩</t>
  </si>
  <si>
    <t>③</t>
  </si>
  <si>
    <t>１２：１０</t>
  </si>
  <si>
    <t>④</t>
  </si>
  <si>
    <t>１３：００</t>
  </si>
  <si>
    <t>⑤</t>
  </si>
  <si>
    <t>１４：２０</t>
  </si>
  <si>
    <t>片付け</t>
  </si>
  <si>
    <t>全チームでフラッグ・本部・ゴール等を片付けます。</t>
  </si>
  <si>
    <t>表彰式</t>
  </si>
  <si>
    <t>《問い合わせ》　（一社）大分県サッカー協会4種委員会女子担当　田尻　貴志　０８０－３９４２−９４９８</t>
  </si>
  <si>
    <t>※指導者以外の問い合わせは、ご遠慮願います。</t>
  </si>
  <si>
    <t>開会式　次第</t>
  </si>
  <si>
    <t>進行：（一社）大分県サッカー協会4種委員会女子担当</t>
  </si>
  <si>
    <t>１．初めの言葉</t>
  </si>
  <si>
    <t>２．主催者あいさつ</t>
  </si>
  <si>
    <t>（一社）大分県サッカー協会4種委員長　仲野　昭博</t>
  </si>
  <si>
    <t>３．選手宣誓</t>
  </si>
  <si>
    <t>別府・日田・九重ガールズ（前回優勝チームキャプテン）　</t>
  </si>
  <si>
    <t>４．競技上の注意</t>
  </si>
  <si>
    <t>（一社）大分県サッカー協会4種審判委員長　毛藤　勇三</t>
  </si>
  <si>
    <t>５．諸注意</t>
  </si>
  <si>
    <t>（一社）大分県サッカー協会4種委員会女子担当</t>
  </si>
  <si>
    <t>６．終わりの言葉</t>
  </si>
  <si>
    <t>閉会式　次第</t>
  </si>
  <si>
    <t>１，初めの言葉</t>
  </si>
  <si>
    <t>２，成績発表</t>
  </si>
  <si>
    <t>（一社）大分県サッカー協会4種委員会事務局次長　末永　成久</t>
  </si>
  <si>
    <t>３，表彰</t>
  </si>
  <si>
    <t>４．講評</t>
  </si>
  <si>
    <t>（一社）大分県サッカー協会県4種副委員長　中原　圭介</t>
  </si>
  <si>
    <t>５．終わりの言葉</t>
  </si>
  <si>
    <t>今年度優勝チームキャプテン</t>
  </si>
  <si>
    <t>JFAU-12 ガールズゲーム2025九州
第13回なでしこMIYAZAKIカップ 大分県予選組合せ</t>
  </si>
  <si>
    <t>日時　：</t>
  </si>
  <si>
    <t>２０２６．９．２３</t>
  </si>
  <si>
    <t>会場　：</t>
  </si>
  <si>
    <t>サッカー協会人工芝グランド</t>
  </si>
  <si>
    <t>勝</t>
  </si>
  <si>
    <t>引
分</t>
  </si>
  <si>
    <t>敗</t>
  </si>
  <si>
    <t>得
点</t>
  </si>
  <si>
    <t>失
点</t>
  </si>
  <si>
    <t>勝
点</t>
  </si>
  <si>
    <t>得失
点差</t>
  </si>
  <si>
    <t>順位</t>
  </si>
  <si>
    <t>－</t>
  </si>
  <si>
    <t>【星取表】</t>
  </si>
  <si>
    <t>チーム名</t>
  </si>
  <si>
    <t>分</t>
  </si>
  <si>
    <t>勝点
順位</t>
  </si>
  <si>
    <t>得失
順位</t>
  </si>
  <si>
    <t>ﾄｰﾀﾙ
順位</t>
  </si>
  <si>
    <t>RosaClaro</t>
  </si>
  <si>
    <t>位</t>
  </si>
  <si>
    <t>ー</t>
  </si>
  <si>
    <t>POMATO</t>
  </si>
  <si>
    <t>南大分</t>
  </si>
  <si>
    <t>別府</t>
  </si>
  <si>
    <t>カティオーラ</t>
  </si>
  <si>
    <t>SKK</t>
  </si>
  <si>
    <t>会場図（大分県サッカー協会人工芝グランド）</t>
  </si>
  <si>
    <t>駐 車 証</t>
  </si>
  <si>
    <t>第13回なでしこMIYAZAKIカップ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</si>
</sst>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charset val="128"/>
    </font>
    <font>
      <sz val="100"/>
      <color theme="4" tint="-0.499984740745262"/>
      <name val="HG創英角ｺﾞｼｯｸUB"/>
      <charset val="128"/>
    </font>
    <font>
      <sz val="48"/>
      <color theme="1"/>
      <name val="UD デジタル 教科書体 NK-B"/>
      <charset val="128"/>
    </font>
    <font>
      <sz val="48"/>
      <color theme="1"/>
      <name val="HGP創英角ｺﾞｼｯｸUB"/>
      <family val="3"/>
      <charset val="128"/>
    </font>
    <font>
      <sz val="120"/>
      <color theme="1"/>
      <name val="HGP創英角ｺﾞｼｯｸUB"/>
      <family val="3"/>
      <charset val="128"/>
    </font>
    <font>
      <sz val="120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0" fillId="0" borderId="0"/>
    <xf numFmtId="0" fontId="21" fillId="0" borderId="0">
      <alignment vertical="center"/>
    </xf>
  </cellStyleXfs>
  <cellXfs count="167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1" applyFont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 shrinkToFit="1"/>
    </xf>
    <xf numFmtId="0" fontId="10" fillId="2" borderId="14" xfId="1" applyFont="1" applyFill="1" applyBorder="1" applyAlignment="1">
      <alignment horizontal="center" vertical="center" shrinkToFit="1"/>
    </xf>
    <xf numFmtId="0" fontId="10" fillId="3" borderId="4" xfId="1" applyFont="1" applyFill="1" applyBorder="1" applyAlignment="1">
      <alignment horizontal="center" vertical="center" shrinkToFit="1"/>
    </xf>
    <xf numFmtId="0" fontId="10" fillId="3" borderId="15" xfId="1" applyFont="1" applyFill="1" applyBorder="1" applyAlignment="1">
      <alignment horizontal="center" vertical="center" shrinkToFit="1"/>
    </xf>
    <xf numFmtId="0" fontId="10" fillId="2" borderId="5" xfId="1" applyFont="1" applyFill="1" applyBorder="1" applyAlignment="1">
      <alignment horizontal="center" vertical="center" shrinkToFit="1"/>
    </xf>
    <xf numFmtId="0" fontId="10" fillId="2" borderId="0" xfId="1" applyFont="1" applyFill="1" applyAlignment="1">
      <alignment horizontal="center" vertical="center" shrinkToFit="1"/>
    </xf>
    <xf numFmtId="0" fontId="10" fillId="2" borderId="16" xfId="1" applyFont="1" applyFill="1" applyBorder="1" applyAlignment="1">
      <alignment horizontal="center" vertical="center" shrinkToFit="1"/>
    </xf>
    <xf numFmtId="0" fontId="10" fillId="3" borderId="0" xfId="1" applyFont="1" applyFill="1" applyAlignment="1">
      <alignment horizontal="center" vertical="center" shrinkToFit="1"/>
    </xf>
    <xf numFmtId="0" fontId="10" fillId="3" borderId="17" xfId="1" applyFont="1" applyFill="1" applyBorder="1" applyAlignment="1">
      <alignment horizontal="center" vertical="center" shrinkToFit="1"/>
    </xf>
    <xf numFmtId="0" fontId="10" fillId="2" borderId="19" xfId="1" applyFont="1" applyFill="1" applyBorder="1" applyAlignment="1">
      <alignment horizontal="center" vertical="center" shrinkToFit="1"/>
    </xf>
    <xf numFmtId="0" fontId="11" fillId="2" borderId="20" xfId="1" applyFont="1" applyFill="1" applyBorder="1" applyAlignment="1">
      <alignment horizontal="center" vertical="center" shrinkToFit="1"/>
    </xf>
    <xf numFmtId="0" fontId="10" fillId="2" borderId="21" xfId="1" applyFont="1" applyFill="1" applyBorder="1" applyAlignment="1">
      <alignment horizontal="center" vertical="center" shrinkToFit="1"/>
    </xf>
    <xf numFmtId="0" fontId="10" fillId="3" borderId="20" xfId="1" applyFont="1" applyFill="1" applyBorder="1" applyAlignment="1">
      <alignment horizontal="center" vertical="center" shrinkToFit="1"/>
    </xf>
    <xf numFmtId="0" fontId="11" fillId="3" borderId="20" xfId="1" applyFont="1" applyFill="1" applyBorder="1" applyAlignment="1">
      <alignment horizontal="center" vertical="center" shrinkToFit="1"/>
    </xf>
    <xf numFmtId="0" fontId="10" fillId="3" borderId="22" xfId="1" applyFont="1" applyFill="1" applyBorder="1" applyAlignment="1">
      <alignment horizontal="center" vertical="center" shrinkToFit="1"/>
    </xf>
    <xf numFmtId="0" fontId="10" fillId="3" borderId="5" xfId="1" applyFont="1" applyFill="1" applyBorder="1" applyAlignment="1">
      <alignment horizontal="center" vertical="center" shrinkToFit="1"/>
    </xf>
    <xf numFmtId="0" fontId="10" fillId="3" borderId="16" xfId="1" applyFont="1" applyFill="1" applyBorder="1" applyAlignment="1">
      <alignment horizontal="center" vertical="center" shrinkToFit="1"/>
    </xf>
    <xf numFmtId="0" fontId="10" fillId="3" borderId="19" xfId="1" applyFont="1" applyFill="1" applyBorder="1" applyAlignment="1">
      <alignment horizontal="center" vertical="center" shrinkToFit="1"/>
    </xf>
    <xf numFmtId="0" fontId="10" fillId="3" borderId="21" xfId="1" applyFont="1" applyFill="1" applyBorder="1" applyAlignment="1">
      <alignment horizontal="center" vertical="center" shrinkToFit="1"/>
    </xf>
    <xf numFmtId="0" fontId="10" fillId="2" borderId="20" xfId="1" applyFont="1" applyFill="1" applyBorder="1" applyAlignment="1">
      <alignment horizontal="center" vertical="center" shrinkToFit="1"/>
    </xf>
    <xf numFmtId="0" fontId="10" fillId="2" borderId="17" xfId="1" applyFont="1" applyFill="1" applyBorder="1" applyAlignment="1">
      <alignment horizontal="center" vertical="center" shrinkToFit="1"/>
    </xf>
    <xf numFmtId="0" fontId="10" fillId="2" borderId="22" xfId="1" applyFont="1" applyFill="1" applyBorder="1" applyAlignment="1">
      <alignment horizontal="center" vertical="center" shrinkToFit="1"/>
    </xf>
    <xf numFmtId="0" fontId="10" fillId="0" borderId="26" xfId="2" applyFont="1" applyBorder="1" applyAlignment="1">
      <alignment horizontal="center" vertical="center" shrinkToFit="1"/>
    </xf>
    <xf numFmtId="0" fontId="10" fillId="3" borderId="26" xfId="1" applyFont="1" applyFill="1" applyBorder="1" applyAlignment="1">
      <alignment horizontal="center" vertical="center" shrinkToFit="1"/>
    </xf>
    <xf numFmtId="0" fontId="11" fillId="3" borderId="26" xfId="1" applyFont="1" applyFill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wrapText="1" shrinkToFit="1"/>
    </xf>
    <xf numFmtId="0" fontId="10" fillId="3" borderId="14" xfId="1" applyFont="1" applyFill="1" applyBorder="1" applyAlignment="1">
      <alignment horizontal="center" vertical="center" shrinkToFit="1"/>
    </xf>
    <xf numFmtId="0" fontId="11" fillId="3" borderId="26" xfId="1" applyFont="1" applyFill="1" applyBorder="1" applyAlignment="1">
      <alignment horizontal="right" vertical="center" shrinkToFit="1"/>
    </xf>
    <xf numFmtId="0" fontId="10" fillId="0" borderId="26" xfId="1" applyFont="1" applyBorder="1" applyAlignment="1">
      <alignment horizontal="left" vertical="center" shrinkToFit="1"/>
    </xf>
    <xf numFmtId="0" fontId="10" fillId="0" borderId="26" xfId="1" applyFont="1" applyBorder="1" applyAlignment="1">
      <alignment horizontal="center" vertical="center" shrinkToFit="1"/>
    </xf>
    <xf numFmtId="0" fontId="11" fillId="0" borderId="26" xfId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/>
    <xf numFmtId="0" fontId="14" fillId="0" borderId="0" xfId="0" applyFont="1"/>
    <xf numFmtId="0" fontId="16" fillId="0" borderId="31" xfId="0" applyFont="1" applyBorder="1"/>
    <xf numFmtId="0" fontId="0" fillId="0" borderId="31" xfId="0" applyBorder="1" applyAlignment="1">
      <alignment horizontal="center" vertical="center"/>
    </xf>
    <xf numFmtId="0" fontId="0" fillId="0" borderId="43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16" fillId="0" borderId="31" xfId="0" applyFont="1" applyBorder="1" applyAlignment="1">
      <alignment horizontal="center" vertical="center" shrinkToFit="1"/>
    </xf>
    <xf numFmtId="49" fontId="0" fillId="0" borderId="3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wrapText="1" shrinkToFit="1"/>
    </xf>
    <xf numFmtId="0" fontId="0" fillId="0" borderId="43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16" fillId="0" borderId="0" xfId="0" applyFont="1" applyAlignment="1">
      <alignment horizontal="left"/>
    </xf>
    <xf numFmtId="0" fontId="19" fillId="0" borderId="0" xfId="0" applyFont="1"/>
    <xf numFmtId="0" fontId="0" fillId="0" borderId="3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1" fillId="0" borderId="0" xfId="0" applyFont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18" fillId="0" borderId="43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7" fillId="0" borderId="43" xfId="0" applyFont="1" applyBorder="1" applyAlignment="1">
      <alignment horizontal="center" vertical="center" shrinkToFit="1"/>
    </xf>
    <xf numFmtId="0" fontId="17" fillId="0" borderId="50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17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10" fillId="0" borderId="31" xfId="1" applyFont="1" applyBorder="1" applyAlignment="1">
      <alignment horizontal="center" vertical="center" shrinkToFit="1"/>
    </xf>
    <xf numFmtId="0" fontId="11" fillId="0" borderId="31" xfId="1" applyFont="1" applyBorder="1" applyAlignment="1" applyProtection="1">
      <alignment horizontal="center" vertical="center" shrinkToFit="1"/>
      <protection locked="0"/>
    </xf>
    <xf numFmtId="0" fontId="11" fillId="0" borderId="36" xfId="1" applyFont="1" applyBorder="1" applyAlignment="1" applyProtection="1">
      <alignment horizontal="center" vertical="center" shrinkToFit="1"/>
      <protection locked="0"/>
    </xf>
    <xf numFmtId="0" fontId="10" fillId="0" borderId="28" xfId="1" applyFont="1" applyBorder="1" applyAlignment="1">
      <alignment horizontal="center" vertical="center" shrinkToFit="1"/>
    </xf>
    <xf numFmtId="0" fontId="11" fillId="0" borderId="28" xfId="1" applyFont="1" applyBorder="1" applyAlignment="1" applyProtection="1">
      <alignment horizontal="center" vertical="center" shrinkToFit="1"/>
      <protection locked="0"/>
    </xf>
    <xf numFmtId="0" fontId="11" fillId="0" borderId="35" xfId="1" applyFont="1" applyBorder="1" applyAlignment="1" applyProtection="1">
      <alignment horizontal="center" vertical="center" shrinkToFit="1"/>
      <protection locked="0"/>
    </xf>
    <xf numFmtId="0" fontId="11" fillId="3" borderId="28" xfId="1" applyFont="1" applyFill="1" applyBorder="1" applyAlignment="1">
      <alignment horizontal="right" vertical="center" shrinkToFit="1"/>
    </xf>
    <xf numFmtId="0" fontId="11" fillId="3" borderId="31" xfId="1" applyFont="1" applyFill="1" applyBorder="1" applyAlignment="1">
      <alignment horizontal="right" vertical="center" shrinkToFit="1"/>
    </xf>
    <xf numFmtId="0" fontId="10" fillId="0" borderId="28" xfId="1" applyFont="1" applyBorder="1" applyAlignment="1">
      <alignment horizontal="left" vertical="center" shrinkToFit="1"/>
    </xf>
    <xf numFmtId="0" fontId="10" fillId="0" borderId="31" xfId="1" applyFont="1" applyBorder="1" applyAlignment="1">
      <alignment horizontal="left" vertical="center" shrinkToFit="1"/>
    </xf>
    <xf numFmtId="0" fontId="10" fillId="0" borderId="33" xfId="1" applyFont="1" applyBorder="1" applyAlignment="1">
      <alignment horizontal="left" vertical="center" shrinkToFit="1"/>
    </xf>
    <xf numFmtId="0" fontId="10" fillId="0" borderId="29" xfId="1" applyFont="1" applyBorder="1" applyAlignment="1">
      <alignment horizontal="left" vertical="center" shrinkToFit="1"/>
    </xf>
    <xf numFmtId="0" fontId="11" fillId="3" borderId="33" xfId="1" applyFont="1" applyFill="1" applyBorder="1" applyAlignment="1">
      <alignment horizontal="right" vertical="center" shrinkToFit="1"/>
    </xf>
    <xf numFmtId="0" fontId="11" fillId="3" borderId="29" xfId="1" applyFont="1" applyFill="1" applyBorder="1" applyAlignment="1">
      <alignment horizontal="right" vertical="center" shrinkToFit="1"/>
    </xf>
    <xf numFmtId="0" fontId="10" fillId="3" borderId="33" xfId="1" applyFont="1" applyFill="1" applyBorder="1" applyAlignment="1">
      <alignment horizontal="center" vertical="center" shrinkToFit="1"/>
    </xf>
    <xf numFmtId="0" fontId="10" fillId="3" borderId="29" xfId="1" applyFont="1" applyFill="1" applyBorder="1" applyAlignment="1">
      <alignment horizontal="center" vertical="center" shrinkToFit="1"/>
    </xf>
    <xf numFmtId="0" fontId="10" fillId="3" borderId="28" xfId="1" applyFont="1" applyFill="1" applyBorder="1" applyAlignment="1">
      <alignment horizontal="center" vertical="center" shrinkToFit="1"/>
    </xf>
    <xf numFmtId="0" fontId="10" fillId="3" borderId="31" xfId="1" applyFont="1" applyFill="1" applyBorder="1" applyAlignment="1">
      <alignment horizontal="center" vertical="center" shrinkToFit="1"/>
    </xf>
    <xf numFmtId="0" fontId="10" fillId="3" borderId="27" xfId="1" applyFont="1" applyFill="1" applyBorder="1" applyAlignment="1">
      <alignment horizontal="center" vertical="center" shrinkToFit="1"/>
    </xf>
    <xf numFmtId="0" fontId="10" fillId="0" borderId="18" xfId="2" applyFont="1" applyBorder="1" applyAlignment="1">
      <alignment horizontal="center" vertical="center" shrinkToFit="1"/>
    </xf>
    <xf numFmtId="0" fontId="10" fillId="3" borderId="21" xfId="1" applyFont="1" applyFill="1" applyBorder="1" applyAlignment="1">
      <alignment horizontal="center" vertical="center" shrinkToFit="1"/>
    </xf>
    <xf numFmtId="0" fontId="10" fillId="3" borderId="30" xfId="1" applyFont="1" applyFill="1" applyBorder="1" applyAlignment="1">
      <alignment horizontal="center" vertical="center" shrinkToFit="1"/>
    </xf>
    <xf numFmtId="0" fontId="10" fillId="3" borderId="32" xfId="1" applyFont="1" applyFill="1" applyBorder="1" applyAlignment="1">
      <alignment horizontal="center" vertical="center" shrinkToFit="1"/>
    </xf>
    <xf numFmtId="0" fontId="10" fillId="3" borderId="16" xfId="1" applyFont="1" applyFill="1" applyBorder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24" xfId="2" applyFont="1" applyBorder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wrapText="1" shrinkToFit="1"/>
    </xf>
    <xf numFmtId="0" fontId="10" fillId="0" borderId="12" xfId="1" applyFont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wrapText="1" shrinkToFit="1"/>
    </xf>
    <xf numFmtId="0" fontId="12" fillId="0" borderId="34" xfId="1" applyFont="1" applyBorder="1" applyAlignment="1">
      <alignment horizontal="center" vertical="center" shrinkToFit="1"/>
    </xf>
    <xf numFmtId="0" fontId="10" fillId="0" borderId="11" xfId="1" applyFont="1" applyBorder="1" applyAlignment="1" applyProtection="1">
      <alignment horizontal="center" vertical="center" shrinkToFit="1"/>
      <protection locked="0"/>
    </xf>
    <xf numFmtId="0" fontId="10" fillId="0" borderId="12" xfId="1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23" fillId="0" borderId="37" xfId="1" applyFont="1" applyBorder="1" applyAlignment="1">
      <alignment horizontal="center" vertical="center" shrinkToFit="1"/>
    </xf>
    <xf numFmtId="0" fontId="22" fillId="0" borderId="31" xfId="2" applyFont="1" applyBorder="1" applyAlignment="1">
      <alignment horizontal="center" vertical="center" wrapText="1" shrinkToFit="1"/>
    </xf>
    <xf numFmtId="0" fontId="24" fillId="0" borderId="31" xfId="2" applyFont="1" applyBorder="1" applyAlignment="1">
      <alignment horizontal="center" vertical="center" shrinkToFit="1"/>
    </xf>
    <xf numFmtId="0" fontId="16" fillId="0" borderId="31" xfId="1" applyFont="1" applyBorder="1" applyAlignment="1">
      <alignment horizontal="center" vertical="center" shrinkToFit="1"/>
    </xf>
    <xf numFmtId="0" fontId="25" fillId="0" borderId="31" xfId="1" applyFont="1" applyBorder="1" applyAlignment="1">
      <alignment horizontal="center" vertical="center" wrapText="1" shrinkToFit="1"/>
    </xf>
    <xf numFmtId="0" fontId="16" fillId="0" borderId="31" xfId="1" applyFont="1" applyBorder="1" applyAlignment="1">
      <alignment horizontal="center" vertical="center" wrapText="1" shrinkToFit="1"/>
    </xf>
    <xf numFmtId="0" fontId="22" fillId="0" borderId="31" xfId="1" applyFont="1" applyBorder="1" applyAlignment="1" applyProtection="1">
      <alignment horizontal="center" vertical="center" wrapText="1" shrinkToFit="1"/>
      <protection locked="0"/>
    </xf>
    <xf numFmtId="0" fontId="16" fillId="0" borderId="38" xfId="1" applyFont="1" applyBorder="1" applyAlignment="1">
      <alignment horizontal="center" vertical="center" shrinkToFit="1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6" fillId="3" borderId="31" xfId="1" applyFont="1" applyFill="1" applyBorder="1" applyAlignment="1">
      <alignment horizontal="center" vertical="center" shrinkToFit="1"/>
    </xf>
    <xf numFmtId="0" fontId="26" fillId="0" borderId="31" xfId="1" applyFont="1" applyBorder="1" applyAlignment="1" applyProtection="1">
      <alignment horizontal="center" vertical="center" shrinkToFit="1"/>
      <protection locked="0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4" fillId="0" borderId="31" xfId="1" applyFont="1" applyBorder="1" applyAlignment="1" applyProtection="1">
      <alignment horizontal="center" vertical="center" shrinkToFit="1"/>
      <protection locked="0"/>
    </xf>
    <xf numFmtId="0" fontId="24" fillId="0" borderId="43" xfId="1" applyFont="1" applyBorder="1" applyAlignment="1" applyProtection="1">
      <alignment horizontal="center" vertical="center" shrinkToFit="1"/>
      <protection locked="0"/>
    </xf>
    <xf numFmtId="0" fontId="26" fillId="0" borderId="0" xfId="0" applyFont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/>
    </xf>
    <xf numFmtId="0" fontId="21" fillId="0" borderId="40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 shrinkToFit="1"/>
    </xf>
    <xf numFmtId="0" fontId="16" fillId="0" borderId="44" xfId="1" applyFont="1" applyFill="1" applyBorder="1" applyAlignment="1">
      <alignment horizontal="center" vertical="center" shrinkToFit="1"/>
    </xf>
    <xf numFmtId="0" fontId="16" fillId="0" borderId="45" xfId="1" applyFont="1" applyFill="1" applyBorder="1" applyAlignment="1">
      <alignment horizontal="center" vertical="center" shrinkToFit="1"/>
    </xf>
    <xf numFmtId="0" fontId="21" fillId="0" borderId="32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6" fillId="0" borderId="42" xfId="1" applyFont="1" applyFill="1" applyBorder="1" applyAlignment="1">
      <alignment horizontal="center" vertical="center" shrinkToFit="1"/>
    </xf>
    <xf numFmtId="0" fontId="16" fillId="0" borderId="38" xfId="1" applyFont="1" applyFill="1" applyBorder="1" applyAlignment="1">
      <alignment horizontal="center" vertical="center" shrinkToFit="1"/>
    </xf>
    <xf numFmtId="0" fontId="16" fillId="0" borderId="46" xfId="1" applyFont="1" applyFill="1" applyBorder="1" applyAlignment="1">
      <alignment horizontal="center" vertical="center" shrinkToFit="1"/>
    </xf>
    <xf numFmtId="0" fontId="21" fillId="0" borderId="16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center" vertical="center" shrinkToFit="1"/>
    </xf>
    <xf numFmtId="0" fontId="16" fillId="0" borderId="48" xfId="1" applyFont="1" applyFill="1" applyBorder="1" applyAlignment="1">
      <alignment horizontal="center" vertical="center" shrinkToFit="1"/>
    </xf>
    <xf numFmtId="0" fontId="16" fillId="0" borderId="49" xfId="1" applyFont="1" applyFill="1" applyBorder="1" applyAlignment="1">
      <alignment horizontal="center" vertical="center" shrinkToFit="1"/>
    </xf>
    <xf numFmtId="0" fontId="21" fillId="0" borderId="20" xfId="0" applyFont="1" applyFill="1" applyBorder="1" applyAlignment="1">
      <alignment horizontal="center" vertical="center"/>
    </xf>
  </cellXfs>
  <cellStyles count="3">
    <cellStyle name="標準" xfId="0" builtinId="0"/>
    <cellStyle name="標準_２０００年度春ﾘｰｸﾞ成績表" xfId="1" xr:uid="{00000000-0005-0000-0000-000009000000}"/>
    <cellStyle name="標準_予選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103954</xdr:colOff>
      <xdr:row>38</xdr:row>
      <xdr:rowOff>148078</xdr:rowOff>
    </xdr:from>
    <xdr:to>
      <xdr:col>10</xdr:col>
      <xdr:colOff>114539</xdr:colOff>
      <xdr:row>42</xdr:row>
      <xdr:rowOff>7936</xdr:rowOff>
    </xdr:to>
    <xdr:sp macro="" textlink="">
      <xdr:nvSpPr>
        <xdr:cNvPr id="144" name="正方形/長方形 566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/>
      </xdr:nvSpPr>
      <xdr:spPr>
        <a:xfrm flipV="1">
          <a:off x="4904105" y="6853555"/>
          <a:ext cx="2068195" cy="54546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638501</xdr:colOff>
      <xdr:row>12</xdr:row>
      <xdr:rowOff>35829</xdr:rowOff>
    </xdr:from>
    <xdr:to>
      <xdr:col>13</xdr:col>
      <xdr:colOff>269573</xdr:colOff>
      <xdr:row>35</xdr:row>
      <xdr:rowOff>69786</xdr:rowOff>
    </xdr:to>
    <xdr:sp macro="" textlink="">
      <xdr:nvSpPr>
        <xdr:cNvPr id="145" name="正方形/長方形 508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spect="1"/>
        </xdr:cNvSpPr>
      </xdr:nvSpPr>
      <xdr:spPr>
        <a:xfrm>
          <a:off x="2695575" y="2283460"/>
          <a:ext cx="6489065" cy="3977005"/>
        </a:xfrm>
        <a:prstGeom prst="rect">
          <a:avLst/>
        </a:prstGeom>
        <a:solidFill>
          <a:srgbClr val="1DEF2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 b="1"/>
        </a:p>
      </xdr:txBody>
    </xdr:sp>
    <xdr:clientData/>
  </xdr:twoCellAnchor>
  <xdr:twoCellAnchor>
    <xdr:from>
      <xdr:col>1</xdr:col>
      <xdr:colOff>311150</xdr:colOff>
      <xdr:row>2</xdr:row>
      <xdr:rowOff>101600</xdr:rowOff>
    </xdr:from>
    <xdr:to>
      <xdr:col>2</xdr:col>
      <xdr:colOff>450850</xdr:colOff>
      <xdr:row>6</xdr:row>
      <xdr:rowOff>38100</xdr:rowOff>
    </xdr:to>
    <xdr:grpSp>
      <xdr:nvGrpSpPr>
        <xdr:cNvPr id="146" name="Group 1026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GrpSpPr/>
      </xdr:nvGrpSpPr>
      <xdr:grpSpPr>
        <a:xfrm>
          <a:off x="952501" y="622300"/>
          <a:ext cx="781049" cy="596900"/>
          <a:chOff x="9898" y="12893"/>
          <a:chExt cx="1898" cy="1415"/>
        </a:xfrm>
      </xdr:grpSpPr>
      <xdr:sp macro="" textlink="">
        <xdr:nvSpPr>
          <xdr:cNvPr id="147" name="Freeform 1077">
            <a:extLst>
              <a:ext uri="{FF2B5EF4-FFF2-40B4-BE49-F238E27FC236}">
                <a16:creationId xmlns:a16="http://schemas.microsoft.com/office/drawing/2014/main" id="{00000000-0008-0000-0300-000093000000}"/>
              </a:ext>
            </a:extLst>
          </xdr:cNvPr>
          <xdr:cNvSpPr/>
        </xdr:nvSpPr>
        <xdr:spPr>
          <a:xfrm>
            <a:off x="10382" y="13600"/>
            <a:ext cx="707" cy="156"/>
          </a:xfrm>
          <a:custGeom>
            <a:avLst/>
            <a:gdLst>
              <a:gd name="T0" fmla="*/ 0 w 1413"/>
              <a:gd name="T1" fmla="*/ 0 h 312"/>
              <a:gd name="T2" fmla="*/ 138 w 1413"/>
              <a:gd name="T3" fmla="*/ 39 h 312"/>
              <a:gd name="T4" fmla="*/ 177 w 1413"/>
              <a:gd name="T5" fmla="*/ 1 h 312"/>
              <a:gd name="T6" fmla="*/ 0 w 1413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312">
                <a:moveTo>
                  <a:pt x="0" y="0"/>
                </a:moveTo>
                <a:lnTo>
                  <a:pt x="1104" y="312"/>
                </a:lnTo>
                <a:lnTo>
                  <a:pt x="1413" y="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8" name="Freeform 1076">
            <a:extLst>
              <a:ext uri="{FF2B5EF4-FFF2-40B4-BE49-F238E27FC236}">
                <a16:creationId xmlns:a16="http://schemas.microsoft.com/office/drawing/2014/main" id="{00000000-0008-0000-0300-000094000000}"/>
              </a:ext>
            </a:extLst>
          </xdr:cNvPr>
          <xdr:cNvSpPr/>
        </xdr:nvSpPr>
        <xdr:spPr>
          <a:xfrm>
            <a:off x="10382" y="13600"/>
            <a:ext cx="707" cy="156"/>
          </a:xfrm>
          <a:custGeom>
            <a:avLst/>
            <a:gdLst>
              <a:gd name="T0" fmla="*/ 0 w 1413"/>
              <a:gd name="T1" fmla="*/ 0 h 312"/>
              <a:gd name="T2" fmla="*/ 138 w 1413"/>
              <a:gd name="T3" fmla="*/ 39 h 312"/>
              <a:gd name="T4" fmla="*/ 177 w 1413"/>
              <a:gd name="T5" fmla="*/ 1 h 312"/>
              <a:gd name="T6" fmla="*/ 0 w 1413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312">
                <a:moveTo>
                  <a:pt x="0" y="0"/>
                </a:moveTo>
                <a:lnTo>
                  <a:pt x="1104" y="312"/>
                </a:lnTo>
                <a:lnTo>
                  <a:pt x="1413" y="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" name="Freeform 1075">
            <a:extLst>
              <a:ext uri="{FF2B5EF4-FFF2-40B4-BE49-F238E27FC236}">
                <a16:creationId xmlns:a16="http://schemas.microsoft.com/office/drawing/2014/main" id="{00000000-0008-0000-0300-000095000000}"/>
              </a:ext>
            </a:extLst>
          </xdr:cNvPr>
          <xdr:cNvSpPr/>
        </xdr:nvSpPr>
        <xdr:spPr>
          <a:xfrm>
            <a:off x="10382" y="13600"/>
            <a:ext cx="707" cy="1"/>
          </a:xfrm>
          <a:custGeom>
            <a:avLst/>
            <a:gdLst>
              <a:gd name="T0" fmla="*/ 177 w 1413"/>
              <a:gd name="T1" fmla="*/ 0 h 2"/>
              <a:gd name="T2" fmla="*/ 0 w 1413"/>
              <a:gd name="T3" fmla="*/ 0 h 2"/>
              <a:gd name="T4" fmla="*/ 177 w 1413"/>
              <a:gd name="T5" fmla="*/ 1 h 2"/>
              <a:gd name="T6" fmla="*/ 177 w 1413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2">
                <a:moveTo>
                  <a:pt x="1413" y="0"/>
                </a:moveTo>
                <a:lnTo>
                  <a:pt x="0" y="0"/>
                </a:lnTo>
                <a:lnTo>
                  <a:pt x="1413" y="2"/>
                </a:lnTo>
                <a:lnTo>
                  <a:pt x="14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0" name="Freeform 1074">
            <a:extLst>
              <a:ext uri="{FF2B5EF4-FFF2-40B4-BE49-F238E27FC236}">
                <a16:creationId xmlns:a16="http://schemas.microsoft.com/office/drawing/2014/main" id="{00000000-0008-0000-0300-000096000000}"/>
              </a:ext>
            </a:extLst>
          </xdr:cNvPr>
          <xdr:cNvSpPr/>
        </xdr:nvSpPr>
        <xdr:spPr>
          <a:xfrm>
            <a:off x="10382" y="13600"/>
            <a:ext cx="707" cy="1"/>
          </a:xfrm>
          <a:custGeom>
            <a:avLst/>
            <a:gdLst>
              <a:gd name="T0" fmla="*/ 177 w 1413"/>
              <a:gd name="T1" fmla="*/ 0 h 2"/>
              <a:gd name="T2" fmla="*/ 0 w 1413"/>
              <a:gd name="T3" fmla="*/ 0 h 2"/>
              <a:gd name="T4" fmla="*/ 177 w 1413"/>
              <a:gd name="T5" fmla="*/ 1 h 2"/>
              <a:gd name="T6" fmla="*/ 177 w 1413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2">
                <a:moveTo>
                  <a:pt x="1413" y="0"/>
                </a:moveTo>
                <a:lnTo>
                  <a:pt x="0" y="0"/>
                </a:lnTo>
                <a:lnTo>
                  <a:pt x="1413" y="2"/>
                </a:lnTo>
                <a:lnTo>
                  <a:pt x="14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1" name="Freeform 1073">
            <a:extLst>
              <a:ext uri="{FF2B5EF4-FFF2-40B4-BE49-F238E27FC236}">
                <a16:creationId xmlns:a16="http://schemas.microsoft.com/office/drawing/2014/main" id="{00000000-0008-0000-0300-000097000000}"/>
              </a:ext>
            </a:extLst>
          </xdr:cNvPr>
          <xdr:cNvSpPr/>
        </xdr:nvSpPr>
        <xdr:spPr>
          <a:xfrm>
            <a:off x="11089" y="13444"/>
            <a:ext cx="707" cy="156"/>
          </a:xfrm>
          <a:custGeom>
            <a:avLst/>
            <a:gdLst>
              <a:gd name="T0" fmla="*/ 40 w 1414"/>
              <a:gd name="T1" fmla="*/ 0 h 312"/>
              <a:gd name="T2" fmla="*/ 0 w 1414"/>
              <a:gd name="T3" fmla="*/ 39 h 312"/>
              <a:gd name="T4" fmla="*/ 177 w 1414"/>
              <a:gd name="T5" fmla="*/ 39 h 312"/>
              <a:gd name="T6" fmla="*/ 40 w 1414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4" h="312">
                <a:moveTo>
                  <a:pt x="313" y="0"/>
                </a:moveTo>
                <a:lnTo>
                  <a:pt x="0" y="312"/>
                </a:lnTo>
                <a:lnTo>
                  <a:pt x="1414" y="312"/>
                </a:lnTo>
                <a:lnTo>
                  <a:pt x="3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2" name="Freeform 1072">
            <a:extLst>
              <a:ext uri="{FF2B5EF4-FFF2-40B4-BE49-F238E27FC236}">
                <a16:creationId xmlns:a16="http://schemas.microsoft.com/office/drawing/2014/main" id="{00000000-0008-0000-0300-000098000000}"/>
              </a:ext>
            </a:extLst>
          </xdr:cNvPr>
          <xdr:cNvSpPr/>
        </xdr:nvSpPr>
        <xdr:spPr>
          <a:xfrm>
            <a:off x="11089" y="13444"/>
            <a:ext cx="707" cy="156"/>
          </a:xfrm>
          <a:custGeom>
            <a:avLst/>
            <a:gdLst>
              <a:gd name="T0" fmla="*/ 40 w 1414"/>
              <a:gd name="T1" fmla="*/ 0 h 312"/>
              <a:gd name="T2" fmla="*/ 0 w 1414"/>
              <a:gd name="T3" fmla="*/ 39 h 312"/>
              <a:gd name="T4" fmla="*/ 177 w 1414"/>
              <a:gd name="T5" fmla="*/ 39 h 312"/>
              <a:gd name="T6" fmla="*/ 40 w 1414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4" h="312">
                <a:moveTo>
                  <a:pt x="313" y="0"/>
                </a:moveTo>
                <a:lnTo>
                  <a:pt x="0" y="312"/>
                </a:lnTo>
                <a:lnTo>
                  <a:pt x="1414" y="312"/>
                </a:lnTo>
                <a:lnTo>
                  <a:pt x="3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3" name="Freeform 1071">
            <a:extLst>
              <a:ext uri="{FF2B5EF4-FFF2-40B4-BE49-F238E27FC236}">
                <a16:creationId xmlns:a16="http://schemas.microsoft.com/office/drawing/2014/main" id="{00000000-0008-0000-0300-000099000000}"/>
              </a:ext>
            </a:extLst>
          </xdr:cNvPr>
          <xdr:cNvSpPr/>
        </xdr:nvSpPr>
        <xdr:spPr>
          <a:xfrm>
            <a:off x="10934" y="12893"/>
            <a:ext cx="155" cy="707"/>
          </a:xfrm>
          <a:custGeom>
            <a:avLst/>
            <a:gdLst>
              <a:gd name="T0" fmla="*/ 39 w 310"/>
              <a:gd name="T1" fmla="*/ 0 h 1414"/>
              <a:gd name="T2" fmla="*/ 0 w 310"/>
              <a:gd name="T3" fmla="*/ 138 h 1414"/>
              <a:gd name="T4" fmla="*/ 39 w 310"/>
              <a:gd name="T5" fmla="*/ 177 h 1414"/>
              <a:gd name="T6" fmla="*/ 39 w 310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0" h="1414">
                <a:moveTo>
                  <a:pt x="310" y="0"/>
                </a:moveTo>
                <a:lnTo>
                  <a:pt x="0" y="1104"/>
                </a:lnTo>
                <a:lnTo>
                  <a:pt x="310" y="1414"/>
                </a:lnTo>
                <a:lnTo>
                  <a:pt x="31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4" name="Freeform 1070">
            <a:extLst>
              <a:ext uri="{FF2B5EF4-FFF2-40B4-BE49-F238E27FC236}">
                <a16:creationId xmlns:a16="http://schemas.microsoft.com/office/drawing/2014/main" id="{00000000-0008-0000-0300-00009A000000}"/>
              </a:ext>
            </a:extLst>
          </xdr:cNvPr>
          <xdr:cNvSpPr/>
        </xdr:nvSpPr>
        <xdr:spPr>
          <a:xfrm>
            <a:off x="10934" y="12893"/>
            <a:ext cx="155" cy="707"/>
          </a:xfrm>
          <a:custGeom>
            <a:avLst/>
            <a:gdLst>
              <a:gd name="T0" fmla="*/ 39 w 310"/>
              <a:gd name="T1" fmla="*/ 0 h 1414"/>
              <a:gd name="T2" fmla="*/ 0 w 310"/>
              <a:gd name="T3" fmla="*/ 138 h 1414"/>
              <a:gd name="T4" fmla="*/ 39 w 310"/>
              <a:gd name="T5" fmla="*/ 177 h 1414"/>
              <a:gd name="T6" fmla="*/ 39 w 310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0" h="1414">
                <a:moveTo>
                  <a:pt x="310" y="0"/>
                </a:moveTo>
                <a:lnTo>
                  <a:pt x="0" y="1104"/>
                </a:lnTo>
                <a:lnTo>
                  <a:pt x="310" y="1414"/>
                </a:lnTo>
                <a:lnTo>
                  <a:pt x="31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5" name="Freeform 1069">
            <a:extLst>
              <a:ext uri="{FF2B5EF4-FFF2-40B4-BE49-F238E27FC236}">
                <a16:creationId xmlns:a16="http://schemas.microsoft.com/office/drawing/2014/main" id="{00000000-0008-0000-0300-00009B000000}"/>
              </a:ext>
            </a:extLst>
          </xdr:cNvPr>
          <xdr:cNvSpPr/>
        </xdr:nvSpPr>
        <xdr:spPr>
          <a:xfrm>
            <a:off x="10665" y="13756"/>
            <a:ext cx="296" cy="269"/>
          </a:xfrm>
          <a:custGeom>
            <a:avLst/>
            <a:gdLst>
              <a:gd name="T0" fmla="*/ 68 w 591"/>
              <a:gd name="T1" fmla="*/ 0 h 538"/>
              <a:gd name="T2" fmla="*/ 0 w 591"/>
              <a:gd name="T3" fmla="*/ 68 h 538"/>
              <a:gd name="T4" fmla="*/ 74 w 591"/>
              <a:gd name="T5" fmla="*/ 24 h 538"/>
              <a:gd name="T6" fmla="*/ 68 w 591"/>
              <a:gd name="T7" fmla="*/ 0 h 53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91" h="538">
                <a:moveTo>
                  <a:pt x="537" y="0"/>
                </a:moveTo>
                <a:lnTo>
                  <a:pt x="0" y="538"/>
                </a:lnTo>
                <a:lnTo>
                  <a:pt x="591" y="187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6" name="Freeform 1068">
            <a:extLst>
              <a:ext uri="{FF2B5EF4-FFF2-40B4-BE49-F238E27FC236}">
                <a16:creationId xmlns:a16="http://schemas.microsoft.com/office/drawing/2014/main" id="{00000000-0008-0000-0300-00009C000000}"/>
              </a:ext>
            </a:extLst>
          </xdr:cNvPr>
          <xdr:cNvSpPr/>
        </xdr:nvSpPr>
        <xdr:spPr>
          <a:xfrm>
            <a:off x="10665" y="13756"/>
            <a:ext cx="296" cy="269"/>
          </a:xfrm>
          <a:custGeom>
            <a:avLst/>
            <a:gdLst>
              <a:gd name="T0" fmla="*/ 68 w 591"/>
              <a:gd name="T1" fmla="*/ 0 h 538"/>
              <a:gd name="T2" fmla="*/ 0 w 591"/>
              <a:gd name="T3" fmla="*/ 68 h 538"/>
              <a:gd name="T4" fmla="*/ 74 w 591"/>
              <a:gd name="T5" fmla="*/ 24 h 538"/>
              <a:gd name="T6" fmla="*/ 68 w 591"/>
              <a:gd name="T7" fmla="*/ 0 h 53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91" h="538">
                <a:moveTo>
                  <a:pt x="537" y="0"/>
                </a:moveTo>
                <a:lnTo>
                  <a:pt x="0" y="538"/>
                </a:lnTo>
                <a:lnTo>
                  <a:pt x="591" y="187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7" name="Freeform 1067">
            <a:extLst>
              <a:ext uri="{FF2B5EF4-FFF2-40B4-BE49-F238E27FC236}">
                <a16:creationId xmlns:a16="http://schemas.microsoft.com/office/drawing/2014/main" id="{00000000-0008-0000-0300-00009D000000}"/>
              </a:ext>
            </a:extLst>
          </xdr:cNvPr>
          <xdr:cNvSpPr/>
        </xdr:nvSpPr>
        <xdr:spPr>
          <a:xfrm>
            <a:off x="10665" y="13756"/>
            <a:ext cx="269" cy="269"/>
          </a:xfrm>
          <a:custGeom>
            <a:avLst/>
            <a:gdLst>
              <a:gd name="T0" fmla="*/ 68 w 537"/>
              <a:gd name="T1" fmla="*/ 0 h 538"/>
              <a:gd name="T2" fmla="*/ 0 w 537"/>
              <a:gd name="T3" fmla="*/ 68 h 538"/>
              <a:gd name="T4" fmla="*/ 68 w 537"/>
              <a:gd name="T5" fmla="*/ 0 h 53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37" h="538">
                <a:moveTo>
                  <a:pt x="537" y="0"/>
                </a:moveTo>
                <a:lnTo>
                  <a:pt x="0" y="538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8" name="Freeform 1066">
            <a:extLst>
              <a:ext uri="{FF2B5EF4-FFF2-40B4-BE49-F238E27FC236}">
                <a16:creationId xmlns:a16="http://schemas.microsoft.com/office/drawing/2014/main" id="{00000000-0008-0000-0300-00009E000000}"/>
              </a:ext>
            </a:extLst>
          </xdr:cNvPr>
          <xdr:cNvSpPr/>
        </xdr:nvSpPr>
        <xdr:spPr>
          <a:xfrm>
            <a:off x="10665" y="13756"/>
            <a:ext cx="269" cy="269"/>
          </a:xfrm>
          <a:custGeom>
            <a:avLst/>
            <a:gdLst>
              <a:gd name="T0" fmla="*/ 68 w 537"/>
              <a:gd name="T1" fmla="*/ 0 h 538"/>
              <a:gd name="T2" fmla="*/ 0 w 537"/>
              <a:gd name="T3" fmla="*/ 68 h 538"/>
              <a:gd name="T4" fmla="*/ 68 w 537"/>
              <a:gd name="T5" fmla="*/ 0 h 538"/>
              <a:gd name="T6" fmla="*/ 68 w 537"/>
              <a:gd name="T7" fmla="*/ 0 h 53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7" h="538">
                <a:moveTo>
                  <a:pt x="537" y="0"/>
                </a:moveTo>
                <a:lnTo>
                  <a:pt x="0" y="538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59" name="Freeform 1065">
            <a:extLst>
              <a:ext uri="{FF2B5EF4-FFF2-40B4-BE49-F238E27FC236}">
                <a16:creationId xmlns:a16="http://schemas.microsoft.com/office/drawing/2014/main" id="{00000000-0008-0000-0300-00009F000000}"/>
              </a:ext>
            </a:extLst>
          </xdr:cNvPr>
          <xdr:cNvSpPr/>
        </xdr:nvSpPr>
        <xdr:spPr>
          <a:xfrm>
            <a:off x="11089" y="13601"/>
            <a:ext cx="155" cy="707"/>
          </a:xfrm>
          <a:custGeom>
            <a:avLst/>
            <a:gdLst>
              <a:gd name="T0" fmla="*/ 0 w 311"/>
              <a:gd name="T1" fmla="*/ 0 h 1414"/>
              <a:gd name="T2" fmla="*/ 0 w 311"/>
              <a:gd name="T3" fmla="*/ 177 h 1414"/>
              <a:gd name="T4" fmla="*/ 38 w 311"/>
              <a:gd name="T5" fmla="*/ 39 h 1414"/>
              <a:gd name="T6" fmla="*/ 0 w 311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1414">
                <a:moveTo>
                  <a:pt x="0" y="0"/>
                </a:moveTo>
                <a:lnTo>
                  <a:pt x="0" y="1414"/>
                </a:lnTo>
                <a:lnTo>
                  <a:pt x="311" y="310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0" name="Freeform 1064">
            <a:extLst>
              <a:ext uri="{FF2B5EF4-FFF2-40B4-BE49-F238E27FC236}">
                <a16:creationId xmlns:a16="http://schemas.microsoft.com/office/drawing/2014/main" id="{00000000-0008-0000-0300-0000A0000000}"/>
              </a:ext>
            </a:extLst>
          </xdr:cNvPr>
          <xdr:cNvSpPr/>
        </xdr:nvSpPr>
        <xdr:spPr>
          <a:xfrm>
            <a:off x="11089" y="13601"/>
            <a:ext cx="155" cy="707"/>
          </a:xfrm>
          <a:custGeom>
            <a:avLst/>
            <a:gdLst>
              <a:gd name="T0" fmla="*/ 0 w 311"/>
              <a:gd name="T1" fmla="*/ 0 h 1414"/>
              <a:gd name="T2" fmla="*/ 0 w 311"/>
              <a:gd name="T3" fmla="*/ 177 h 1414"/>
              <a:gd name="T4" fmla="*/ 38 w 311"/>
              <a:gd name="T5" fmla="*/ 39 h 1414"/>
              <a:gd name="T6" fmla="*/ 0 w 311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1414">
                <a:moveTo>
                  <a:pt x="0" y="0"/>
                </a:moveTo>
                <a:lnTo>
                  <a:pt x="0" y="1414"/>
                </a:lnTo>
                <a:lnTo>
                  <a:pt x="311" y="310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1" name="Freeform 1063">
            <a:extLst>
              <a:ext uri="{FF2B5EF4-FFF2-40B4-BE49-F238E27FC236}">
                <a16:creationId xmlns:a16="http://schemas.microsoft.com/office/drawing/2014/main" id="{00000000-0008-0000-0300-0000A1000000}"/>
              </a:ext>
            </a:extLst>
          </xdr:cNvPr>
          <xdr:cNvSpPr/>
        </xdr:nvSpPr>
        <xdr:spPr>
          <a:xfrm>
            <a:off x="11089" y="13601"/>
            <a:ext cx="155" cy="155"/>
          </a:xfrm>
          <a:custGeom>
            <a:avLst/>
            <a:gdLst>
              <a:gd name="T0" fmla="*/ 0 w 311"/>
              <a:gd name="T1" fmla="*/ 0 h 310"/>
              <a:gd name="T2" fmla="*/ 0 w 311"/>
              <a:gd name="T3" fmla="*/ 0 h 310"/>
              <a:gd name="T4" fmla="*/ 38 w 311"/>
              <a:gd name="T5" fmla="*/ 39 h 310"/>
              <a:gd name="T6" fmla="*/ 0 w 311"/>
              <a:gd name="T7" fmla="*/ 0 h 3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310">
                <a:moveTo>
                  <a:pt x="1" y="0"/>
                </a:moveTo>
                <a:lnTo>
                  <a:pt x="0" y="0"/>
                </a:lnTo>
                <a:lnTo>
                  <a:pt x="311" y="310"/>
                </a:lnTo>
                <a:lnTo>
                  <a:pt x="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2" name="Freeform 1062">
            <a:extLst>
              <a:ext uri="{FF2B5EF4-FFF2-40B4-BE49-F238E27FC236}">
                <a16:creationId xmlns:a16="http://schemas.microsoft.com/office/drawing/2014/main" id="{00000000-0008-0000-0300-0000A2000000}"/>
              </a:ext>
            </a:extLst>
          </xdr:cNvPr>
          <xdr:cNvSpPr/>
        </xdr:nvSpPr>
        <xdr:spPr>
          <a:xfrm>
            <a:off x="11089" y="13601"/>
            <a:ext cx="155" cy="155"/>
          </a:xfrm>
          <a:custGeom>
            <a:avLst/>
            <a:gdLst>
              <a:gd name="T0" fmla="*/ 0 w 311"/>
              <a:gd name="T1" fmla="*/ 0 h 310"/>
              <a:gd name="T2" fmla="*/ 0 w 311"/>
              <a:gd name="T3" fmla="*/ 0 h 310"/>
              <a:gd name="T4" fmla="*/ 38 w 311"/>
              <a:gd name="T5" fmla="*/ 39 h 310"/>
              <a:gd name="T6" fmla="*/ 0 w 311"/>
              <a:gd name="T7" fmla="*/ 0 h 3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310">
                <a:moveTo>
                  <a:pt x="1" y="0"/>
                </a:moveTo>
                <a:lnTo>
                  <a:pt x="0" y="0"/>
                </a:lnTo>
                <a:lnTo>
                  <a:pt x="311" y="310"/>
                </a:lnTo>
                <a:lnTo>
                  <a:pt x="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3" name="Freeform 1061">
            <a:extLst>
              <a:ext uri="{FF2B5EF4-FFF2-40B4-BE49-F238E27FC236}">
                <a16:creationId xmlns:a16="http://schemas.microsoft.com/office/drawing/2014/main" id="{00000000-0008-0000-0300-0000A3000000}"/>
              </a:ext>
            </a:extLst>
          </xdr:cNvPr>
          <xdr:cNvSpPr/>
        </xdr:nvSpPr>
        <xdr:spPr>
          <a:xfrm>
            <a:off x="10667" y="13178"/>
            <a:ext cx="266" cy="293"/>
          </a:xfrm>
          <a:custGeom>
            <a:avLst/>
            <a:gdLst>
              <a:gd name="T0" fmla="*/ 0 w 531"/>
              <a:gd name="T1" fmla="*/ 0 h 586"/>
              <a:gd name="T2" fmla="*/ 43 w 531"/>
              <a:gd name="T3" fmla="*/ 74 h 586"/>
              <a:gd name="T4" fmla="*/ 67 w 531"/>
              <a:gd name="T5" fmla="*/ 67 h 586"/>
              <a:gd name="T6" fmla="*/ 0 w 531"/>
              <a:gd name="T7" fmla="*/ 0 h 58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1" h="586">
                <a:moveTo>
                  <a:pt x="0" y="0"/>
                </a:moveTo>
                <a:lnTo>
                  <a:pt x="343" y="586"/>
                </a:lnTo>
                <a:lnTo>
                  <a:pt x="531" y="53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4" name="Freeform 1060">
            <a:extLst>
              <a:ext uri="{FF2B5EF4-FFF2-40B4-BE49-F238E27FC236}">
                <a16:creationId xmlns:a16="http://schemas.microsoft.com/office/drawing/2014/main" id="{00000000-0008-0000-0300-0000A4000000}"/>
              </a:ext>
            </a:extLst>
          </xdr:cNvPr>
          <xdr:cNvSpPr/>
        </xdr:nvSpPr>
        <xdr:spPr>
          <a:xfrm>
            <a:off x="10667" y="13178"/>
            <a:ext cx="266" cy="293"/>
          </a:xfrm>
          <a:custGeom>
            <a:avLst/>
            <a:gdLst>
              <a:gd name="T0" fmla="*/ 0 w 531"/>
              <a:gd name="T1" fmla="*/ 0 h 586"/>
              <a:gd name="T2" fmla="*/ 43 w 531"/>
              <a:gd name="T3" fmla="*/ 74 h 586"/>
              <a:gd name="T4" fmla="*/ 67 w 531"/>
              <a:gd name="T5" fmla="*/ 67 h 586"/>
              <a:gd name="T6" fmla="*/ 0 w 531"/>
              <a:gd name="T7" fmla="*/ 0 h 58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1" h="586">
                <a:moveTo>
                  <a:pt x="0" y="0"/>
                </a:moveTo>
                <a:lnTo>
                  <a:pt x="343" y="586"/>
                </a:lnTo>
                <a:lnTo>
                  <a:pt x="531" y="53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5" name="Freeform 1059">
            <a:extLst>
              <a:ext uri="{FF2B5EF4-FFF2-40B4-BE49-F238E27FC236}">
                <a16:creationId xmlns:a16="http://schemas.microsoft.com/office/drawing/2014/main" id="{00000000-0008-0000-0300-0000A5000000}"/>
              </a:ext>
            </a:extLst>
          </xdr:cNvPr>
          <xdr:cNvSpPr/>
        </xdr:nvSpPr>
        <xdr:spPr>
          <a:xfrm>
            <a:off x="11244" y="13756"/>
            <a:ext cx="267" cy="266"/>
          </a:xfrm>
          <a:custGeom>
            <a:avLst/>
            <a:gdLst>
              <a:gd name="T0" fmla="*/ 0 w 534"/>
              <a:gd name="T1" fmla="*/ 0 h 533"/>
              <a:gd name="T2" fmla="*/ 0 w 534"/>
              <a:gd name="T3" fmla="*/ 0 h 533"/>
              <a:gd name="T4" fmla="*/ 67 w 534"/>
              <a:gd name="T5" fmla="*/ 66 h 533"/>
              <a:gd name="T6" fmla="*/ 0 w 534"/>
              <a:gd name="T7" fmla="*/ 0 h 53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33">
                <a:moveTo>
                  <a:pt x="0" y="0"/>
                </a:moveTo>
                <a:lnTo>
                  <a:pt x="0" y="0"/>
                </a:lnTo>
                <a:lnTo>
                  <a:pt x="534" y="533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6" name="Freeform 1058">
            <a:extLst>
              <a:ext uri="{FF2B5EF4-FFF2-40B4-BE49-F238E27FC236}">
                <a16:creationId xmlns:a16="http://schemas.microsoft.com/office/drawing/2014/main" id="{00000000-0008-0000-0300-0000A6000000}"/>
              </a:ext>
            </a:extLst>
          </xdr:cNvPr>
          <xdr:cNvSpPr/>
        </xdr:nvSpPr>
        <xdr:spPr>
          <a:xfrm>
            <a:off x="11244" y="13756"/>
            <a:ext cx="267" cy="266"/>
          </a:xfrm>
          <a:custGeom>
            <a:avLst/>
            <a:gdLst>
              <a:gd name="T0" fmla="*/ 0 w 534"/>
              <a:gd name="T1" fmla="*/ 0 h 533"/>
              <a:gd name="T2" fmla="*/ 0 w 534"/>
              <a:gd name="T3" fmla="*/ 0 h 533"/>
              <a:gd name="T4" fmla="*/ 67 w 534"/>
              <a:gd name="T5" fmla="*/ 66 h 533"/>
              <a:gd name="T6" fmla="*/ 0 w 534"/>
              <a:gd name="T7" fmla="*/ 0 h 53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33">
                <a:moveTo>
                  <a:pt x="0" y="0"/>
                </a:moveTo>
                <a:lnTo>
                  <a:pt x="0" y="0"/>
                </a:lnTo>
                <a:lnTo>
                  <a:pt x="534" y="533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7" name="Freeform 1057">
            <a:extLst>
              <a:ext uri="{FF2B5EF4-FFF2-40B4-BE49-F238E27FC236}">
                <a16:creationId xmlns:a16="http://schemas.microsoft.com/office/drawing/2014/main" id="{00000000-0008-0000-0300-0000A7000000}"/>
              </a:ext>
            </a:extLst>
          </xdr:cNvPr>
          <xdr:cNvSpPr/>
        </xdr:nvSpPr>
        <xdr:spPr>
          <a:xfrm>
            <a:off x="11244" y="13729"/>
            <a:ext cx="267" cy="293"/>
          </a:xfrm>
          <a:custGeom>
            <a:avLst/>
            <a:gdLst>
              <a:gd name="T0" fmla="*/ 24 w 534"/>
              <a:gd name="T1" fmla="*/ 0 h 587"/>
              <a:gd name="T2" fmla="*/ 0 w 534"/>
              <a:gd name="T3" fmla="*/ 6 h 587"/>
              <a:gd name="T4" fmla="*/ 67 w 534"/>
              <a:gd name="T5" fmla="*/ 73 h 587"/>
              <a:gd name="T6" fmla="*/ 24 w 534"/>
              <a:gd name="T7" fmla="*/ 0 h 587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87">
                <a:moveTo>
                  <a:pt x="188" y="0"/>
                </a:moveTo>
                <a:lnTo>
                  <a:pt x="0" y="54"/>
                </a:lnTo>
                <a:lnTo>
                  <a:pt x="534" y="587"/>
                </a:lnTo>
                <a:lnTo>
                  <a:pt x="188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8" name="Freeform 1056">
            <a:extLst>
              <a:ext uri="{FF2B5EF4-FFF2-40B4-BE49-F238E27FC236}">
                <a16:creationId xmlns:a16="http://schemas.microsoft.com/office/drawing/2014/main" id="{00000000-0008-0000-0300-0000A8000000}"/>
              </a:ext>
            </a:extLst>
          </xdr:cNvPr>
          <xdr:cNvSpPr/>
        </xdr:nvSpPr>
        <xdr:spPr>
          <a:xfrm>
            <a:off x="11244" y="13729"/>
            <a:ext cx="267" cy="293"/>
          </a:xfrm>
          <a:custGeom>
            <a:avLst/>
            <a:gdLst>
              <a:gd name="T0" fmla="*/ 24 w 534"/>
              <a:gd name="T1" fmla="*/ 0 h 587"/>
              <a:gd name="T2" fmla="*/ 0 w 534"/>
              <a:gd name="T3" fmla="*/ 6 h 587"/>
              <a:gd name="T4" fmla="*/ 67 w 534"/>
              <a:gd name="T5" fmla="*/ 73 h 587"/>
              <a:gd name="T6" fmla="*/ 24 w 534"/>
              <a:gd name="T7" fmla="*/ 0 h 587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87">
                <a:moveTo>
                  <a:pt x="188" y="0"/>
                </a:moveTo>
                <a:lnTo>
                  <a:pt x="0" y="54"/>
                </a:lnTo>
                <a:lnTo>
                  <a:pt x="534" y="587"/>
                </a:lnTo>
                <a:lnTo>
                  <a:pt x="188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9" name="Freeform 1055">
            <a:extLst>
              <a:ext uri="{FF2B5EF4-FFF2-40B4-BE49-F238E27FC236}">
                <a16:creationId xmlns:a16="http://schemas.microsoft.com/office/drawing/2014/main" id="{00000000-0008-0000-0300-0000A9000000}"/>
              </a:ext>
            </a:extLst>
          </xdr:cNvPr>
          <xdr:cNvSpPr/>
        </xdr:nvSpPr>
        <xdr:spPr>
          <a:xfrm>
            <a:off x="11218" y="13350"/>
            <a:ext cx="27" cy="94"/>
          </a:xfrm>
          <a:custGeom>
            <a:avLst/>
            <a:gdLst>
              <a:gd name="T0" fmla="*/ 0 w 55"/>
              <a:gd name="T1" fmla="*/ 0 h 188"/>
              <a:gd name="T2" fmla="*/ 6 w 55"/>
              <a:gd name="T3" fmla="*/ 24 h 188"/>
              <a:gd name="T4" fmla="*/ 6 w 55"/>
              <a:gd name="T5" fmla="*/ 24 h 188"/>
              <a:gd name="T6" fmla="*/ 0 w 55"/>
              <a:gd name="T7" fmla="*/ 0 h 18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5" h="188">
                <a:moveTo>
                  <a:pt x="0" y="0"/>
                </a:moveTo>
                <a:lnTo>
                  <a:pt x="54" y="188"/>
                </a:lnTo>
                <a:lnTo>
                  <a:pt x="55" y="188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0" name="Freeform 1054">
            <a:extLst>
              <a:ext uri="{FF2B5EF4-FFF2-40B4-BE49-F238E27FC236}">
                <a16:creationId xmlns:a16="http://schemas.microsoft.com/office/drawing/2014/main" id="{00000000-0008-0000-0300-0000AA000000}"/>
              </a:ext>
            </a:extLst>
          </xdr:cNvPr>
          <xdr:cNvSpPr/>
        </xdr:nvSpPr>
        <xdr:spPr>
          <a:xfrm>
            <a:off x="11218" y="13350"/>
            <a:ext cx="27" cy="94"/>
          </a:xfrm>
          <a:custGeom>
            <a:avLst/>
            <a:gdLst>
              <a:gd name="T0" fmla="*/ 0 w 55"/>
              <a:gd name="T1" fmla="*/ 0 h 188"/>
              <a:gd name="T2" fmla="*/ 6 w 55"/>
              <a:gd name="T3" fmla="*/ 24 h 188"/>
              <a:gd name="T4" fmla="*/ 6 w 55"/>
              <a:gd name="T5" fmla="*/ 24 h 188"/>
              <a:gd name="T6" fmla="*/ 0 w 55"/>
              <a:gd name="T7" fmla="*/ 0 h 18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5" h="188">
                <a:moveTo>
                  <a:pt x="0" y="0"/>
                </a:moveTo>
                <a:lnTo>
                  <a:pt x="54" y="188"/>
                </a:lnTo>
                <a:lnTo>
                  <a:pt x="55" y="188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1" name="Freeform 1053">
            <a:extLst>
              <a:ext uri="{FF2B5EF4-FFF2-40B4-BE49-F238E27FC236}">
                <a16:creationId xmlns:a16="http://schemas.microsoft.com/office/drawing/2014/main" id="{00000000-0008-0000-0300-0000AB000000}"/>
              </a:ext>
            </a:extLst>
          </xdr:cNvPr>
          <xdr:cNvSpPr/>
        </xdr:nvSpPr>
        <xdr:spPr>
          <a:xfrm>
            <a:off x="11218" y="13178"/>
            <a:ext cx="292" cy="266"/>
          </a:xfrm>
          <a:custGeom>
            <a:avLst/>
            <a:gdLst>
              <a:gd name="T0" fmla="*/ 73 w 585"/>
              <a:gd name="T1" fmla="*/ 0 h 532"/>
              <a:gd name="T2" fmla="*/ 0 w 585"/>
              <a:gd name="T3" fmla="*/ 43 h 532"/>
              <a:gd name="T4" fmla="*/ 6 w 585"/>
              <a:gd name="T5" fmla="*/ 67 h 532"/>
              <a:gd name="T6" fmla="*/ 73 w 585"/>
              <a:gd name="T7" fmla="*/ 0 h 53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85" h="532">
                <a:moveTo>
                  <a:pt x="585" y="0"/>
                </a:moveTo>
                <a:lnTo>
                  <a:pt x="0" y="344"/>
                </a:lnTo>
                <a:lnTo>
                  <a:pt x="55" y="532"/>
                </a:lnTo>
                <a:lnTo>
                  <a:pt x="585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2" name="Freeform 1052">
            <a:extLst>
              <a:ext uri="{FF2B5EF4-FFF2-40B4-BE49-F238E27FC236}">
                <a16:creationId xmlns:a16="http://schemas.microsoft.com/office/drawing/2014/main" id="{00000000-0008-0000-0300-0000AC000000}"/>
              </a:ext>
            </a:extLst>
          </xdr:cNvPr>
          <xdr:cNvSpPr/>
        </xdr:nvSpPr>
        <xdr:spPr>
          <a:xfrm>
            <a:off x="11218" y="13178"/>
            <a:ext cx="292" cy="266"/>
          </a:xfrm>
          <a:custGeom>
            <a:avLst/>
            <a:gdLst>
              <a:gd name="T0" fmla="*/ 73 w 585"/>
              <a:gd name="T1" fmla="*/ 0 h 532"/>
              <a:gd name="T2" fmla="*/ 0 w 585"/>
              <a:gd name="T3" fmla="*/ 43 h 532"/>
              <a:gd name="T4" fmla="*/ 6 w 585"/>
              <a:gd name="T5" fmla="*/ 67 h 532"/>
              <a:gd name="T6" fmla="*/ 73 w 585"/>
              <a:gd name="T7" fmla="*/ 0 h 53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85" h="532">
                <a:moveTo>
                  <a:pt x="585" y="0"/>
                </a:moveTo>
                <a:lnTo>
                  <a:pt x="0" y="344"/>
                </a:lnTo>
                <a:lnTo>
                  <a:pt x="55" y="532"/>
                </a:lnTo>
                <a:lnTo>
                  <a:pt x="585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3" name="Line 1051">
            <a:extLst>
              <a:ext uri="{FF2B5EF4-FFF2-40B4-BE49-F238E27FC236}">
                <a16:creationId xmlns:a16="http://schemas.microsoft.com/office/drawing/2014/main" id="{00000000-0008-0000-0300-0000AD000000}"/>
              </a:ext>
            </a:extLst>
          </xdr:cNvPr>
          <xdr:cNvSpPr>
            <a:spLocks noChangeShapeType="1"/>
          </xdr:cNvSpPr>
        </xdr:nvSpPr>
        <xdr:spPr>
          <a:xfrm flipV="1">
            <a:off x="10665" y="13178"/>
            <a:ext cx="845" cy="847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" name="Line 1050">
            <a:extLst>
              <a:ext uri="{FF2B5EF4-FFF2-40B4-BE49-F238E27FC236}">
                <a16:creationId xmlns:a16="http://schemas.microsoft.com/office/drawing/2014/main" id="{00000000-0008-0000-0300-0000AE000000}"/>
              </a:ext>
            </a:extLst>
          </xdr:cNvPr>
          <xdr:cNvSpPr>
            <a:spLocks noChangeShapeType="1"/>
          </xdr:cNvSpPr>
        </xdr:nvSpPr>
        <xdr:spPr>
          <a:xfrm flipH="1" flipV="1">
            <a:off x="10667" y="13178"/>
            <a:ext cx="844" cy="844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" name="Line 1049">
            <a:extLst>
              <a:ext uri="{FF2B5EF4-FFF2-40B4-BE49-F238E27FC236}">
                <a16:creationId xmlns:a16="http://schemas.microsoft.com/office/drawing/2014/main" id="{00000000-0008-0000-0300-0000AF000000}"/>
              </a:ext>
            </a:extLst>
          </xdr:cNvPr>
          <xdr:cNvSpPr>
            <a:spLocks noChangeShapeType="1"/>
          </xdr:cNvSpPr>
        </xdr:nvSpPr>
        <xdr:spPr>
          <a:xfrm flipV="1">
            <a:off x="11089" y="12893"/>
            <a:ext cx="1" cy="141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" name="Line 1048">
            <a:extLst>
              <a:ext uri="{FF2B5EF4-FFF2-40B4-BE49-F238E27FC236}">
                <a16:creationId xmlns:a16="http://schemas.microsoft.com/office/drawing/2014/main" id="{00000000-0008-0000-0300-0000B0000000}"/>
              </a:ext>
            </a:extLst>
          </xdr:cNvPr>
          <xdr:cNvSpPr>
            <a:spLocks noChangeShapeType="1"/>
          </xdr:cNvSpPr>
        </xdr:nvSpPr>
        <xdr:spPr>
          <a:xfrm flipV="1">
            <a:off x="10665" y="13729"/>
            <a:ext cx="172" cy="29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" name="Freeform 1047">
            <a:extLst>
              <a:ext uri="{FF2B5EF4-FFF2-40B4-BE49-F238E27FC236}">
                <a16:creationId xmlns:a16="http://schemas.microsoft.com/office/drawing/2014/main" id="{00000000-0008-0000-0300-0000B1000000}"/>
              </a:ext>
            </a:extLst>
          </xdr:cNvPr>
          <xdr:cNvSpPr/>
        </xdr:nvSpPr>
        <xdr:spPr>
          <a:xfrm>
            <a:off x="10934" y="13756"/>
            <a:ext cx="310" cy="552"/>
          </a:xfrm>
          <a:custGeom>
            <a:avLst/>
            <a:gdLst>
              <a:gd name="T0" fmla="*/ 78 w 620"/>
              <a:gd name="T1" fmla="*/ 0 h 1104"/>
              <a:gd name="T2" fmla="*/ 39 w 620"/>
              <a:gd name="T3" fmla="*/ 138 h 1104"/>
              <a:gd name="T4" fmla="*/ 0 w 620"/>
              <a:gd name="T5" fmla="*/ 0 h 110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620" h="1104">
                <a:moveTo>
                  <a:pt x="620" y="0"/>
                </a:moveTo>
                <a:lnTo>
                  <a:pt x="309" y="1104"/>
                </a:lnTo>
                <a:lnTo>
                  <a:pt x="0" y="0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8" name="Freeform 1046">
            <a:extLst>
              <a:ext uri="{FF2B5EF4-FFF2-40B4-BE49-F238E27FC236}">
                <a16:creationId xmlns:a16="http://schemas.microsoft.com/office/drawing/2014/main" id="{00000000-0008-0000-0300-0000B2000000}"/>
              </a:ext>
            </a:extLst>
          </xdr:cNvPr>
          <xdr:cNvSpPr/>
        </xdr:nvSpPr>
        <xdr:spPr>
          <a:xfrm>
            <a:off x="11217" y="13729"/>
            <a:ext cx="294" cy="293"/>
          </a:xfrm>
          <a:custGeom>
            <a:avLst/>
            <a:gdLst>
              <a:gd name="T0" fmla="*/ 31 w 588"/>
              <a:gd name="T1" fmla="*/ 0 h 587"/>
              <a:gd name="T2" fmla="*/ 74 w 588"/>
              <a:gd name="T3" fmla="*/ 73 h 587"/>
              <a:gd name="T4" fmla="*/ 0 w 588"/>
              <a:gd name="T5" fmla="*/ 30 h 58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88" h="587">
                <a:moveTo>
                  <a:pt x="242" y="0"/>
                </a:moveTo>
                <a:lnTo>
                  <a:pt x="588" y="587"/>
                </a:lnTo>
                <a:lnTo>
                  <a:pt x="0" y="241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9" name="Line 1045">
            <a:extLst>
              <a:ext uri="{FF2B5EF4-FFF2-40B4-BE49-F238E27FC236}">
                <a16:creationId xmlns:a16="http://schemas.microsoft.com/office/drawing/2014/main" id="{00000000-0008-0000-0300-0000B3000000}"/>
              </a:ext>
            </a:extLst>
          </xdr:cNvPr>
          <xdr:cNvSpPr>
            <a:spLocks noChangeShapeType="1"/>
          </xdr:cNvSpPr>
        </xdr:nvSpPr>
        <xdr:spPr>
          <a:xfrm flipH="1">
            <a:off x="10665" y="13850"/>
            <a:ext cx="295" cy="17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0" name="Freeform 1044">
            <a:extLst>
              <a:ext uri="{FF2B5EF4-FFF2-40B4-BE49-F238E27FC236}">
                <a16:creationId xmlns:a16="http://schemas.microsoft.com/office/drawing/2014/main" id="{00000000-0008-0000-0300-0000B4000000}"/>
              </a:ext>
            </a:extLst>
          </xdr:cNvPr>
          <xdr:cNvSpPr/>
        </xdr:nvSpPr>
        <xdr:spPr>
          <a:xfrm>
            <a:off x="9945" y="13379"/>
            <a:ext cx="221" cy="442"/>
          </a:xfrm>
          <a:custGeom>
            <a:avLst/>
            <a:gdLst>
              <a:gd name="T0" fmla="*/ 0 w 442"/>
              <a:gd name="T1" fmla="*/ 105 h 885"/>
              <a:gd name="T2" fmla="*/ 0 w 442"/>
              <a:gd name="T3" fmla="*/ 0 h 885"/>
              <a:gd name="T4" fmla="*/ 56 w 442"/>
              <a:gd name="T5" fmla="*/ 110 h 88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442" h="885">
                <a:moveTo>
                  <a:pt x="0" y="842"/>
                </a:moveTo>
                <a:lnTo>
                  <a:pt x="0" y="0"/>
                </a:lnTo>
                <a:lnTo>
                  <a:pt x="442" y="885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1" name="Line 1043">
            <a:extLst>
              <a:ext uri="{FF2B5EF4-FFF2-40B4-BE49-F238E27FC236}">
                <a16:creationId xmlns:a16="http://schemas.microsoft.com/office/drawing/2014/main" id="{00000000-0008-0000-0300-0000B5000000}"/>
              </a:ext>
            </a:extLst>
          </xdr:cNvPr>
          <xdr:cNvSpPr>
            <a:spLocks noChangeShapeType="1"/>
          </xdr:cNvSpPr>
        </xdr:nvSpPr>
        <xdr:spPr>
          <a:xfrm>
            <a:off x="9961" y="13379"/>
            <a:ext cx="190" cy="379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2" name="Line 1042">
            <a:extLst>
              <a:ext uri="{FF2B5EF4-FFF2-40B4-BE49-F238E27FC236}">
                <a16:creationId xmlns:a16="http://schemas.microsoft.com/office/drawing/2014/main" id="{00000000-0008-0000-0300-0000B6000000}"/>
              </a:ext>
            </a:extLst>
          </xdr:cNvPr>
          <xdr:cNvSpPr>
            <a:spLocks noChangeShapeType="1"/>
          </xdr:cNvSpPr>
        </xdr:nvSpPr>
        <xdr:spPr>
          <a:xfrm>
            <a:off x="9977" y="13379"/>
            <a:ext cx="189" cy="379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3" name="Line 1041">
            <a:extLst>
              <a:ext uri="{FF2B5EF4-FFF2-40B4-BE49-F238E27FC236}">
                <a16:creationId xmlns:a16="http://schemas.microsoft.com/office/drawing/2014/main" id="{00000000-0008-0000-0300-0000B7000000}"/>
              </a:ext>
            </a:extLst>
          </xdr:cNvPr>
          <xdr:cNvSpPr>
            <a:spLocks noChangeShapeType="1"/>
          </xdr:cNvSpPr>
        </xdr:nvSpPr>
        <xdr:spPr>
          <a:xfrm>
            <a:off x="10166" y="13400"/>
            <a:ext cx="1" cy="4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4" name="Line 1040">
            <a:extLst>
              <a:ext uri="{FF2B5EF4-FFF2-40B4-BE49-F238E27FC236}">
                <a16:creationId xmlns:a16="http://schemas.microsoft.com/office/drawing/2014/main" id="{00000000-0008-0000-0300-0000B8000000}"/>
              </a:ext>
            </a:extLst>
          </xdr:cNvPr>
          <xdr:cNvSpPr>
            <a:spLocks noChangeShapeType="1"/>
          </xdr:cNvSpPr>
        </xdr:nvSpPr>
        <xdr:spPr>
          <a:xfrm>
            <a:off x="9898" y="13379"/>
            <a:ext cx="79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" name="Line 1039">
            <a:extLst>
              <a:ext uri="{FF2B5EF4-FFF2-40B4-BE49-F238E27FC236}">
                <a16:creationId xmlns:a16="http://schemas.microsoft.com/office/drawing/2014/main" id="{00000000-0008-0000-0300-0000B9000000}"/>
              </a:ext>
            </a:extLst>
          </xdr:cNvPr>
          <xdr:cNvSpPr>
            <a:spLocks noChangeShapeType="1"/>
          </xdr:cNvSpPr>
        </xdr:nvSpPr>
        <xdr:spPr>
          <a:xfrm>
            <a:off x="10119" y="13379"/>
            <a:ext cx="95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6" name="Line 1038">
            <a:extLst>
              <a:ext uri="{FF2B5EF4-FFF2-40B4-BE49-F238E27FC236}">
                <a16:creationId xmlns:a16="http://schemas.microsoft.com/office/drawing/2014/main" id="{00000000-0008-0000-0300-0000BA000000}"/>
              </a:ext>
            </a:extLst>
          </xdr:cNvPr>
          <xdr:cNvSpPr>
            <a:spLocks noChangeShapeType="1"/>
          </xdr:cNvSpPr>
        </xdr:nvSpPr>
        <xdr:spPr>
          <a:xfrm>
            <a:off x="9898" y="13821"/>
            <a:ext cx="95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7" name="Line 1037">
            <a:extLst>
              <a:ext uri="{FF2B5EF4-FFF2-40B4-BE49-F238E27FC236}">
                <a16:creationId xmlns:a16="http://schemas.microsoft.com/office/drawing/2014/main" id="{00000000-0008-0000-0300-0000BB000000}"/>
              </a:ext>
            </a:extLst>
          </xdr:cNvPr>
          <xdr:cNvSpPr>
            <a:spLocks noChangeShapeType="1"/>
          </xdr:cNvSpPr>
        </xdr:nvSpPr>
        <xdr:spPr>
          <a:xfrm>
            <a:off x="9914" y="13379"/>
            <a:ext cx="31" cy="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8" name="Freeform 1036">
            <a:extLst>
              <a:ext uri="{FF2B5EF4-FFF2-40B4-BE49-F238E27FC236}">
                <a16:creationId xmlns:a16="http://schemas.microsoft.com/office/drawing/2014/main" id="{00000000-0008-0000-0300-0000BC000000}"/>
              </a:ext>
            </a:extLst>
          </xdr:cNvPr>
          <xdr:cNvSpPr/>
        </xdr:nvSpPr>
        <xdr:spPr>
          <a:xfrm>
            <a:off x="10135" y="13379"/>
            <a:ext cx="63" cy="21"/>
          </a:xfrm>
          <a:custGeom>
            <a:avLst/>
            <a:gdLst>
              <a:gd name="T0" fmla="*/ 0 w 126"/>
              <a:gd name="T1" fmla="*/ 0 h 42"/>
              <a:gd name="T2" fmla="*/ 8 w 126"/>
              <a:gd name="T3" fmla="*/ 6 h 42"/>
              <a:gd name="T4" fmla="*/ 16 w 126"/>
              <a:gd name="T5" fmla="*/ 0 h 4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6" h="42">
                <a:moveTo>
                  <a:pt x="0" y="0"/>
                </a:moveTo>
                <a:lnTo>
                  <a:pt x="63" y="42"/>
                </a:lnTo>
                <a:lnTo>
                  <a:pt x="126" y="0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9" name="Freeform 1035">
            <a:extLst>
              <a:ext uri="{FF2B5EF4-FFF2-40B4-BE49-F238E27FC236}">
                <a16:creationId xmlns:a16="http://schemas.microsoft.com/office/drawing/2014/main" id="{00000000-0008-0000-0300-0000BD000000}"/>
              </a:ext>
            </a:extLst>
          </xdr:cNvPr>
          <xdr:cNvSpPr/>
        </xdr:nvSpPr>
        <xdr:spPr>
          <a:xfrm>
            <a:off x="9914" y="13800"/>
            <a:ext cx="63" cy="21"/>
          </a:xfrm>
          <a:custGeom>
            <a:avLst/>
            <a:gdLst>
              <a:gd name="T0" fmla="*/ 0 w 126"/>
              <a:gd name="T1" fmla="*/ 5 h 43"/>
              <a:gd name="T2" fmla="*/ 8 w 126"/>
              <a:gd name="T3" fmla="*/ 0 h 43"/>
              <a:gd name="T4" fmla="*/ 16 w 126"/>
              <a:gd name="T5" fmla="*/ 5 h 4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6" h="43">
                <a:moveTo>
                  <a:pt x="0" y="43"/>
                </a:moveTo>
                <a:lnTo>
                  <a:pt x="63" y="0"/>
                </a:lnTo>
                <a:lnTo>
                  <a:pt x="126" y="43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0" name="Line 1034">
            <a:extLst>
              <a:ext uri="{FF2B5EF4-FFF2-40B4-BE49-F238E27FC236}">
                <a16:creationId xmlns:a16="http://schemas.microsoft.com/office/drawing/2014/main" id="{00000000-0008-0000-0300-0000BE000000}"/>
              </a:ext>
            </a:extLst>
          </xdr:cNvPr>
          <xdr:cNvSpPr>
            <a:spLocks noChangeShapeType="1"/>
          </xdr:cNvSpPr>
        </xdr:nvSpPr>
        <xdr:spPr>
          <a:xfrm>
            <a:off x="11089" y="12893"/>
            <a:ext cx="156" cy="55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1" name="Line 1033">
            <a:extLst>
              <a:ext uri="{FF2B5EF4-FFF2-40B4-BE49-F238E27FC236}">
                <a16:creationId xmlns:a16="http://schemas.microsoft.com/office/drawing/2014/main" id="{00000000-0008-0000-0300-0000BF000000}"/>
              </a:ext>
            </a:extLst>
          </xdr:cNvPr>
          <xdr:cNvSpPr>
            <a:spLocks noChangeShapeType="1"/>
          </xdr:cNvSpPr>
        </xdr:nvSpPr>
        <xdr:spPr>
          <a:xfrm flipH="1">
            <a:off x="11218" y="13178"/>
            <a:ext cx="292" cy="173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2" name="Freeform 1032">
            <a:extLst>
              <a:ext uri="{FF2B5EF4-FFF2-40B4-BE49-F238E27FC236}">
                <a16:creationId xmlns:a16="http://schemas.microsoft.com/office/drawing/2014/main" id="{00000000-0008-0000-0300-0000C0000000}"/>
              </a:ext>
            </a:extLst>
          </xdr:cNvPr>
          <xdr:cNvSpPr/>
        </xdr:nvSpPr>
        <xdr:spPr>
          <a:xfrm>
            <a:off x="10382" y="13444"/>
            <a:ext cx="1414" cy="156"/>
          </a:xfrm>
          <a:custGeom>
            <a:avLst/>
            <a:gdLst>
              <a:gd name="T0" fmla="*/ 354 w 2828"/>
              <a:gd name="T1" fmla="*/ 39 h 312"/>
              <a:gd name="T2" fmla="*/ 0 w 2828"/>
              <a:gd name="T3" fmla="*/ 39 h 312"/>
              <a:gd name="T4" fmla="*/ 138 w 2828"/>
              <a:gd name="T5" fmla="*/ 0 h 31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828" h="312">
                <a:moveTo>
                  <a:pt x="2828" y="312"/>
                </a:moveTo>
                <a:lnTo>
                  <a:pt x="0" y="312"/>
                </a:lnTo>
                <a:lnTo>
                  <a:pt x="1103" y="0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3" name="Line 1031">
            <a:extLst>
              <a:ext uri="{FF2B5EF4-FFF2-40B4-BE49-F238E27FC236}">
                <a16:creationId xmlns:a16="http://schemas.microsoft.com/office/drawing/2014/main" id="{00000000-0008-0000-0300-0000C1000000}"/>
              </a:ext>
            </a:extLst>
          </xdr:cNvPr>
          <xdr:cNvSpPr>
            <a:spLocks noChangeShapeType="1"/>
          </xdr:cNvSpPr>
        </xdr:nvSpPr>
        <xdr:spPr>
          <a:xfrm flipH="1" flipV="1">
            <a:off x="10382" y="13600"/>
            <a:ext cx="552" cy="15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4" name="Freeform 1030">
            <a:extLst>
              <a:ext uri="{FF2B5EF4-FFF2-40B4-BE49-F238E27FC236}">
                <a16:creationId xmlns:a16="http://schemas.microsoft.com/office/drawing/2014/main" id="{00000000-0008-0000-0300-0000C2000000}"/>
              </a:ext>
            </a:extLst>
          </xdr:cNvPr>
          <xdr:cNvSpPr/>
        </xdr:nvSpPr>
        <xdr:spPr>
          <a:xfrm>
            <a:off x="10667" y="13178"/>
            <a:ext cx="296" cy="293"/>
          </a:xfrm>
          <a:custGeom>
            <a:avLst/>
            <a:gdLst>
              <a:gd name="T0" fmla="*/ 74 w 591"/>
              <a:gd name="T1" fmla="*/ 44 h 586"/>
              <a:gd name="T2" fmla="*/ 0 w 591"/>
              <a:gd name="T3" fmla="*/ 0 h 586"/>
              <a:gd name="T4" fmla="*/ 43 w 591"/>
              <a:gd name="T5" fmla="*/ 74 h 586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91" h="586">
                <a:moveTo>
                  <a:pt x="591" y="349"/>
                </a:moveTo>
                <a:lnTo>
                  <a:pt x="0" y="0"/>
                </a:lnTo>
                <a:lnTo>
                  <a:pt x="343" y="586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5" name="Line 1029">
            <a:extLst>
              <a:ext uri="{FF2B5EF4-FFF2-40B4-BE49-F238E27FC236}">
                <a16:creationId xmlns:a16="http://schemas.microsoft.com/office/drawing/2014/main" id="{00000000-0008-0000-0300-0000C3000000}"/>
              </a:ext>
            </a:extLst>
          </xdr:cNvPr>
          <xdr:cNvSpPr>
            <a:spLocks noChangeShapeType="1"/>
          </xdr:cNvSpPr>
        </xdr:nvSpPr>
        <xdr:spPr>
          <a:xfrm flipV="1">
            <a:off x="10934" y="12893"/>
            <a:ext cx="155" cy="55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6" name="Freeform 1028">
            <a:extLst>
              <a:ext uri="{FF2B5EF4-FFF2-40B4-BE49-F238E27FC236}">
                <a16:creationId xmlns:a16="http://schemas.microsoft.com/office/drawing/2014/main" id="{00000000-0008-0000-0300-0000C4000000}"/>
              </a:ext>
            </a:extLst>
          </xdr:cNvPr>
          <xdr:cNvSpPr/>
        </xdr:nvSpPr>
        <xdr:spPr>
          <a:xfrm>
            <a:off x="11244" y="13444"/>
            <a:ext cx="552" cy="312"/>
          </a:xfrm>
          <a:custGeom>
            <a:avLst/>
            <a:gdLst>
              <a:gd name="T0" fmla="*/ 1 w 1104"/>
              <a:gd name="T1" fmla="*/ 0 h 624"/>
              <a:gd name="T2" fmla="*/ 138 w 1104"/>
              <a:gd name="T3" fmla="*/ 39 h 624"/>
              <a:gd name="T4" fmla="*/ 0 w 1104"/>
              <a:gd name="T5" fmla="*/ 78 h 62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104" h="624">
                <a:moveTo>
                  <a:pt x="2" y="0"/>
                </a:moveTo>
                <a:lnTo>
                  <a:pt x="1104" y="312"/>
                </a:lnTo>
                <a:lnTo>
                  <a:pt x="0" y="624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97" name="Line 1027">
            <a:extLst>
              <a:ext uri="{FF2B5EF4-FFF2-40B4-BE49-F238E27FC236}">
                <a16:creationId xmlns:a16="http://schemas.microsoft.com/office/drawing/2014/main" id="{00000000-0008-0000-0300-0000C5000000}"/>
              </a:ext>
            </a:extLst>
          </xdr:cNvPr>
          <xdr:cNvSpPr>
            <a:spLocks noChangeShapeType="1"/>
          </xdr:cNvSpPr>
        </xdr:nvSpPr>
        <xdr:spPr>
          <a:xfrm flipV="1">
            <a:off x="11343" y="13178"/>
            <a:ext cx="167" cy="294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374650</xdr:colOff>
      <xdr:row>15</xdr:row>
      <xdr:rowOff>6350</xdr:rowOff>
    </xdr:from>
    <xdr:to>
      <xdr:col>3</xdr:col>
      <xdr:colOff>374650</xdr:colOff>
      <xdr:row>15</xdr:row>
      <xdr:rowOff>6350</xdr:rowOff>
    </xdr:to>
    <xdr:sp macro="" textlink="">
      <xdr:nvSpPr>
        <xdr:cNvPr id="198" name="Line 339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ShapeType="1"/>
        </xdr:cNvSpPr>
      </xdr:nvSpPr>
      <xdr:spPr>
        <a:xfrm>
          <a:off x="2432050" y="27686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374650</xdr:colOff>
      <xdr:row>15</xdr:row>
      <xdr:rowOff>146050</xdr:rowOff>
    </xdr:from>
    <xdr:to>
      <xdr:col>3</xdr:col>
      <xdr:colOff>374650</xdr:colOff>
      <xdr:row>15</xdr:row>
      <xdr:rowOff>146050</xdr:rowOff>
    </xdr:to>
    <xdr:sp macro="" textlink="">
      <xdr:nvSpPr>
        <xdr:cNvPr id="199" name="Line 340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ShapeType="1"/>
        </xdr:cNvSpPr>
      </xdr:nvSpPr>
      <xdr:spPr>
        <a:xfrm>
          <a:off x="2432050" y="29083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341269</xdr:colOff>
      <xdr:row>39</xdr:row>
      <xdr:rowOff>29361</xdr:rowOff>
    </xdr:from>
    <xdr:to>
      <xdr:col>9</xdr:col>
      <xdr:colOff>566087</xdr:colOff>
      <xdr:row>41</xdr:row>
      <xdr:rowOff>103513</xdr:rowOff>
    </xdr:to>
    <xdr:sp macro="" textlink="">
      <xdr:nvSpPr>
        <xdr:cNvPr id="200" name="テキスト ボックス 488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/>
      </xdr:nvSpPr>
      <xdr:spPr>
        <a:xfrm>
          <a:off x="5141595" y="6906260"/>
          <a:ext cx="1596390" cy="4171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11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大分県サッカー協会</a:t>
          </a:r>
        </a:p>
        <a:p>
          <a:pPr algn="ctr">
            <a:lnSpc>
              <a:spcPts val="12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クラブハウス</a:t>
          </a:r>
        </a:p>
      </xdr:txBody>
    </xdr:sp>
    <xdr:clientData/>
  </xdr:twoCellAnchor>
  <xdr:twoCellAnchor>
    <xdr:from>
      <xdr:col>4</xdr:col>
      <xdr:colOff>385333</xdr:colOff>
      <xdr:row>13</xdr:row>
      <xdr:rowOff>79686</xdr:rowOff>
    </xdr:from>
    <xdr:to>
      <xdr:col>12</xdr:col>
      <xdr:colOff>523534</xdr:colOff>
      <xdr:row>34</xdr:row>
      <xdr:rowOff>71887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GrpSpPr>
          <a:grpSpLocks noChangeAspect="1"/>
        </xdr:cNvGrpSpPr>
      </xdr:nvGrpSpPr>
      <xdr:grpSpPr>
        <a:xfrm>
          <a:off x="2950733" y="2416486"/>
          <a:ext cx="5269001" cy="3459301"/>
          <a:chOff x="2581538" y="3016820"/>
          <a:chExt cx="3935360" cy="2554226"/>
        </a:xfrm>
      </xdr:grpSpPr>
      <xdr:grpSp>
        <xdr:nvGrpSpPr>
          <xdr:cNvPr id="202" name="グループ化 201">
            <a:extLst>
              <a:ext uri="{FF2B5EF4-FFF2-40B4-BE49-F238E27FC236}">
                <a16:creationId xmlns:a16="http://schemas.microsoft.com/office/drawing/2014/main" id="{00000000-0008-0000-0300-0000CA000000}"/>
              </a:ext>
            </a:extLst>
          </xdr:cNvPr>
          <xdr:cNvGrpSpPr/>
        </xdr:nvGrpSpPr>
        <xdr:grpSpPr>
          <a:xfrm>
            <a:off x="2582502" y="3017786"/>
            <a:ext cx="3933883" cy="2551956"/>
            <a:chOff x="2595561" y="2905125"/>
            <a:chExt cx="3960000" cy="2448000"/>
          </a:xfrm>
        </xdr:grpSpPr>
        <xdr:sp macro="" textlink="">
          <xdr:nvSpPr>
            <xdr:cNvPr id="203" name="正方形/長方形 509">
              <a:extLst>
                <a:ext uri="{FF2B5EF4-FFF2-40B4-BE49-F238E27FC236}">
                  <a16:creationId xmlns:a16="http://schemas.microsoft.com/office/drawing/2014/main" id="{00000000-0008-0000-0300-0000CB000000}"/>
                </a:ext>
              </a:extLst>
            </xdr:cNvPr>
            <xdr:cNvSpPr/>
          </xdr:nvSpPr>
          <xdr:spPr>
            <a:xfrm>
              <a:off x="2595561" y="2905125"/>
              <a:ext cx="3960000" cy="2448000"/>
            </a:xfrm>
            <a:prstGeom prst="rect">
              <a:avLst/>
            </a:prstGeom>
            <a:noFill/>
            <a:ln w="38100">
              <a:solidFill>
                <a:schemeClr val="bg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>
              <a:defPPr>
                <a:defRPr lang="ja-JP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kumimoji="1" lang="ja-JP" altLang="en-US" sz="1100"/>
            </a:p>
          </xdr:txBody>
        </xdr:sp>
        <xdr:cxnSp macro="">
          <xdr:nvCxnSpPr>
            <xdr:cNvPr id="204" name="直線コネクタ 203">
              <a:extLst>
                <a:ext uri="{FF2B5EF4-FFF2-40B4-BE49-F238E27FC236}">
                  <a16:creationId xmlns:a16="http://schemas.microsoft.com/office/drawing/2014/main" id="{00000000-0008-0000-0300-0000CC000000}"/>
                </a:ext>
              </a:extLst>
            </xdr:cNvPr>
            <xdr:cNvCxnSpPr>
              <a:stCxn id="203" idx="0"/>
              <a:endCxn id="203" idx="2"/>
            </xdr:cNvCxnSpPr>
          </xdr:nvCxnSpPr>
          <xdr:spPr>
            <a:xfrm>
              <a:off x="4575561" y="2905125"/>
              <a:ext cx="0" cy="2448000"/>
            </a:xfrm>
            <a:prstGeom prst="line">
              <a:avLst/>
            </a:prstGeom>
            <a:ln w="381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05" name="正方形/長方形 513">
            <a:extLst>
              <a:ext uri="{FF2B5EF4-FFF2-40B4-BE49-F238E27FC236}">
                <a16:creationId xmlns:a16="http://schemas.microsoft.com/office/drawing/2014/main" id="{00000000-0008-0000-0300-0000CD000000}"/>
              </a:ext>
            </a:extLst>
          </xdr:cNvPr>
          <xdr:cNvSpPr/>
        </xdr:nvSpPr>
        <xdr:spPr>
          <a:xfrm>
            <a:off x="4729957" y="3017786"/>
            <a:ext cx="1786941" cy="2551956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06" name="正方形/長方形 512">
            <a:extLst>
              <a:ext uri="{FF2B5EF4-FFF2-40B4-BE49-F238E27FC236}">
                <a16:creationId xmlns:a16="http://schemas.microsoft.com/office/drawing/2014/main" id="{00000000-0008-0000-0300-0000CE000000}"/>
              </a:ext>
            </a:extLst>
          </xdr:cNvPr>
          <xdr:cNvSpPr/>
        </xdr:nvSpPr>
        <xdr:spPr>
          <a:xfrm>
            <a:off x="2581538" y="3016820"/>
            <a:ext cx="1786942" cy="2553645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07" name="楕円 206">
            <a:extLst>
              <a:ext uri="{FF2B5EF4-FFF2-40B4-BE49-F238E27FC236}">
                <a16:creationId xmlns:a16="http://schemas.microsoft.com/office/drawing/2014/main" id="{00000000-0008-0000-0300-0000CF000000}"/>
              </a:ext>
            </a:extLst>
          </xdr:cNvPr>
          <xdr:cNvSpPr/>
        </xdr:nvSpPr>
        <xdr:spPr>
          <a:xfrm>
            <a:off x="3220572" y="3083493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08" name="正方形/長方形 520">
            <a:extLst>
              <a:ext uri="{FF2B5EF4-FFF2-40B4-BE49-F238E27FC236}">
                <a16:creationId xmlns:a16="http://schemas.microsoft.com/office/drawing/2014/main" id="{00000000-0008-0000-0300-0000D0000000}"/>
              </a:ext>
            </a:extLst>
          </xdr:cNvPr>
          <xdr:cNvSpPr/>
        </xdr:nvSpPr>
        <xdr:spPr>
          <a:xfrm>
            <a:off x="2951749" y="3016820"/>
            <a:ext cx="1039646" cy="446851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09" name="楕円 208">
            <a:extLst>
              <a:ext uri="{FF2B5EF4-FFF2-40B4-BE49-F238E27FC236}">
                <a16:creationId xmlns:a16="http://schemas.microsoft.com/office/drawing/2014/main" id="{00000000-0008-0000-0300-0000D1000000}"/>
              </a:ext>
            </a:extLst>
          </xdr:cNvPr>
          <xdr:cNvSpPr/>
        </xdr:nvSpPr>
        <xdr:spPr>
          <a:xfrm>
            <a:off x="3220572" y="4040584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0" name="楕円 209">
            <a:extLst>
              <a:ext uri="{FF2B5EF4-FFF2-40B4-BE49-F238E27FC236}">
                <a16:creationId xmlns:a16="http://schemas.microsoft.com/office/drawing/2014/main" id="{00000000-0008-0000-0300-0000D2000000}"/>
              </a:ext>
            </a:extLst>
          </xdr:cNvPr>
          <xdr:cNvSpPr/>
        </xdr:nvSpPr>
        <xdr:spPr>
          <a:xfrm>
            <a:off x="5381621" y="3083493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1" name="楕円 210">
            <a:extLst>
              <a:ext uri="{FF2B5EF4-FFF2-40B4-BE49-F238E27FC236}">
                <a16:creationId xmlns:a16="http://schemas.microsoft.com/office/drawing/2014/main" id="{00000000-0008-0000-0300-0000D3000000}"/>
              </a:ext>
            </a:extLst>
          </xdr:cNvPr>
          <xdr:cNvSpPr/>
        </xdr:nvSpPr>
        <xdr:spPr>
          <a:xfrm>
            <a:off x="5363384" y="4040584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2" name="正方形/長方形 514">
            <a:extLst>
              <a:ext uri="{FF2B5EF4-FFF2-40B4-BE49-F238E27FC236}">
                <a16:creationId xmlns:a16="http://schemas.microsoft.com/office/drawing/2014/main" id="{00000000-0008-0000-0300-0000D4000000}"/>
              </a:ext>
            </a:extLst>
          </xdr:cNvPr>
          <xdr:cNvSpPr/>
        </xdr:nvSpPr>
        <xdr:spPr>
          <a:xfrm>
            <a:off x="3243937" y="3016821"/>
            <a:ext cx="463646" cy="151425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3" name="正方形/長方形 527">
            <a:extLst>
              <a:ext uri="{FF2B5EF4-FFF2-40B4-BE49-F238E27FC236}">
                <a16:creationId xmlns:a16="http://schemas.microsoft.com/office/drawing/2014/main" id="{00000000-0008-0000-0300-0000D5000000}"/>
              </a:ext>
            </a:extLst>
          </xdr:cNvPr>
          <xdr:cNvSpPr/>
        </xdr:nvSpPr>
        <xdr:spPr>
          <a:xfrm>
            <a:off x="5100153" y="3017786"/>
            <a:ext cx="1039647" cy="446851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4" name="正方形/長方形 526">
            <a:extLst>
              <a:ext uri="{FF2B5EF4-FFF2-40B4-BE49-F238E27FC236}">
                <a16:creationId xmlns:a16="http://schemas.microsoft.com/office/drawing/2014/main" id="{00000000-0008-0000-0300-0000D6000000}"/>
              </a:ext>
            </a:extLst>
          </xdr:cNvPr>
          <xdr:cNvSpPr/>
        </xdr:nvSpPr>
        <xdr:spPr>
          <a:xfrm>
            <a:off x="5392338" y="3017787"/>
            <a:ext cx="463647" cy="151425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5" name="楕円 214">
            <a:extLst>
              <a:ext uri="{FF2B5EF4-FFF2-40B4-BE49-F238E27FC236}">
                <a16:creationId xmlns:a16="http://schemas.microsoft.com/office/drawing/2014/main" id="{00000000-0008-0000-0300-0000D7000000}"/>
              </a:ext>
            </a:extLst>
          </xdr:cNvPr>
          <xdr:cNvSpPr/>
        </xdr:nvSpPr>
        <xdr:spPr>
          <a:xfrm>
            <a:off x="5363384" y="5003326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6" name="正方形/長方形 530">
            <a:extLst>
              <a:ext uri="{FF2B5EF4-FFF2-40B4-BE49-F238E27FC236}">
                <a16:creationId xmlns:a16="http://schemas.microsoft.com/office/drawing/2014/main" id="{00000000-0008-0000-0300-0000D8000000}"/>
              </a:ext>
            </a:extLst>
          </xdr:cNvPr>
          <xdr:cNvSpPr/>
        </xdr:nvSpPr>
        <xdr:spPr>
          <a:xfrm rot="10800000">
            <a:off x="5100156" y="5111646"/>
            <a:ext cx="1039647" cy="453930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7" name="正方形/長方形 529">
            <a:extLst>
              <a:ext uri="{FF2B5EF4-FFF2-40B4-BE49-F238E27FC236}">
                <a16:creationId xmlns:a16="http://schemas.microsoft.com/office/drawing/2014/main" id="{00000000-0008-0000-0300-0000D9000000}"/>
              </a:ext>
            </a:extLst>
          </xdr:cNvPr>
          <xdr:cNvSpPr/>
        </xdr:nvSpPr>
        <xdr:spPr>
          <a:xfrm rot="10800000">
            <a:off x="5390407" y="5419966"/>
            <a:ext cx="463647" cy="151079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8" name="楕円 217">
            <a:extLst>
              <a:ext uri="{FF2B5EF4-FFF2-40B4-BE49-F238E27FC236}">
                <a16:creationId xmlns:a16="http://schemas.microsoft.com/office/drawing/2014/main" id="{00000000-0008-0000-0300-0000DA000000}"/>
              </a:ext>
            </a:extLst>
          </xdr:cNvPr>
          <xdr:cNvSpPr/>
        </xdr:nvSpPr>
        <xdr:spPr>
          <a:xfrm>
            <a:off x="3220572" y="5023810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19" name="正方形/長方形 533">
            <a:extLst>
              <a:ext uri="{FF2B5EF4-FFF2-40B4-BE49-F238E27FC236}">
                <a16:creationId xmlns:a16="http://schemas.microsoft.com/office/drawing/2014/main" id="{00000000-0008-0000-0300-0000DB000000}"/>
              </a:ext>
            </a:extLst>
          </xdr:cNvPr>
          <xdr:cNvSpPr/>
        </xdr:nvSpPr>
        <xdr:spPr>
          <a:xfrm rot="10800000">
            <a:off x="2951748" y="5117116"/>
            <a:ext cx="1039646" cy="453930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220" name="正方形/長方形 532">
            <a:extLst>
              <a:ext uri="{FF2B5EF4-FFF2-40B4-BE49-F238E27FC236}">
                <a16:creationId xmlns:a16="http://schemas.microsoft.com/office/drawing/2014/main" id="{00000000-0008-0000-0300-0000DC000000}"/>
              </a:ext>
            </a:extLst>
          </xdr:cNvPr>
          <xdr:cNvSpPr/>
        </xdr:nvSpPr>
        <xdr:spPr>
          <a:xfrm rot="10800000">
            <a:off x="3242965" y="5419966"/>
            <a:ext cx="463646" cy="151079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482906</xdr:colOff>
      <xdr:row>23</xdr:row>
      <xdr:rowOff>117168</xdr:rowOff>
    </xdr:from>
    <xdr:to>
      <xdr:col>6</xdr:col>
      <xdr:colOff>682297</xdr:colOff>
      <xdr:row>25</xdr:row>
      <xdr:rowOff>110943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>
          <a:spLocks noChangeArrowheads="1"/>
        </xdr:cNvSpPr>
      </xdr:nvSpPr>
      <xdr:spPr>
        <a:xfrm>
          <a:off x="3911600" y="4250690"/>
          <a:ext cx="885190" cy="336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ctr" upright="1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Ａコート</a:t>
          </a:r>
        </a:p>
      </xdr:txBody>
    </xdr:sp>
    <xdr:clientData/>
  </xdr:twoCellAnchor>
  <xdr:twoCellAnchor>
    <xdr:from>
      <xdr:col>9</xdr:col>
      <xdr:colOff>498987</xdr:colOff>
      <xdr:row>23</xdr:row>
      <xdr:rowOff>119625</xdr:rowOff>
    </xdr:from>
    <xdr:to>
      <xdr:col>11</xdr:col>
      <xdr:colOff>13561</xdr:colOff>
      <xdr:row>25</xdr:row>
      <xdr:rowOff>112661</xdr:rowOff>
    </xdr:to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>
          <a:spLocks noChangeArrowheads="1"/>
        </xdr:cNvSpPr>
      </xdr:nvSpPr>
      <xdr:spPr>
        <a:xfrm>
          <a:off x="6670675" y="4253230"/>
          <a:ext cx="886460" cy="3359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ctr" upright="1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Ｂコート</a:t>
          </a:r>
        </a:p>
      </xdr:txBody>
    </xdr:sp>
    <xdr:clientData/>
  </xdr:twoCellAnchor>
  <xdr:twoCellAnchor>
    <xdr:from>
      <xdr:col>8</xdr:col>
      <xdr:colOff>208981</xdr:colOff>
      <xdr:row>34</xdr:row>
      <xdr:rowOff>121884</xdr:rowOff>
    </xdr:from>
    <xdr:to>
      <xdr:col>8</xdr:col>
      <xdr:colOff>672474</xdr:colOff>
      <xdr:row>35</xdr:row>
      <xdr:rowOff>74421</xdr:rowOff>
    </xdr:to>
    <xdr:sp macro="" textlink="">
      <xdr:nvSpPr>
        <xdr:cNvPr id="223" name="正方形/長方形 55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/>
      </xdr:nvSpPr>
      <xdr:spPr>
        <a:xfrm flipH="1">
          <a:off x="5695315" y="6141085"/>
          <a:ext cx="463550" cy="1244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228673</xdr:colOff>
      <xdr:row>34</xdr:row>
      <xdr:rowOff>166981</xdr:rowOff>
    </xdr:from>
    <xdr:to>
      <xdr:col>8</xdr:col>
      <xdr:colOff>663384</xdr:colOff>
      <xdr:row>35</xdr:row>
      <xdr:rowOff>106346</xdr:rowOff>
    </xdr:to>
    <xdr:sp macro="" textlink="">
      <xdr:nvSpPr>
        <xdr:cNvPr id="224" name="正方形/長方形 55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spect="1"/>
        </xdr:cNvSpPr>
      </xdr:nvSpPr>
      <xdr:spPr>
        <a:xfrm flipH="1">
          <a:off x="5715000" y="6186170"/>
          <a:ext cx="434340" cy="1111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539208</xdr:colOff>
      <xdr:row>36</xdr:row>
      <xdr:rowOff>79468</xdr:rowOff>
    </xdr:from>
    <xdr:to>
      <xdr:col>9</xdr:col>
      <xdr:colOff>181547</xdr:colOff>
      <xdr:row>37</xdr:row>
      <xdr:rowOff>128779</xdr:rowOff>
    </xdr:to>
    <xdr:sp macro="" textlink="">
      <xdr:nvSpPr>
        <xdr:cNvPr id="225" name="テキスト ボックス 507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/>
      </xdr:nvSpPr>
      <xdr:spPr>
        <a:xfrm>
          <a:off x="5339715" y="6442075"/>
          <a:ext cx="1013460" cy="220345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100"/>
            <a:t>本部</a:t>
          </a:r>
        </a:p>
      </xdr:txBody>
    </xdr:sp>
    <xdr:clientData/>
  </xdr:twoCellAnchor>
  <xdr:twoCellAnchor>
    <xdr:from>
      <xdr:col>3</xdr:col>
      <xdr:colOff>253309</xdr:colOff>
      <xdr:row>9</xdr:row>
      <xdr:rowOff>103390</xdr:rowOff>
    </xdr:from>
    <xdr:to>
      <xdr:col>14</xdr:col>
      <xdr:colOff>512194</xdr:colOff>
      <xdr:row>9</xdr:row>
      <xdr:rowOff>152759</xdr:rowOff>
    </xdr:to>
    <xdr:sp macro="" textlink="">
      <xdr:nvSpPr>
        <xdr:cNvPr id="226" name="正方形/長方形 556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/>
      </xdr:nvSpPr>
      <xdr:spPr>
        <a:xfrm>
          <a:off x="2310130" y="1836420"/>
          <a:ext cx="7802880" cy="49530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285193</xdr:colOff>
      <xdr:row>9</xdr:row>
      <xdr:rowOff>119198</xdr:rowOff>
    </xdr:from>
    <xdr:to>
      <xdr:col>13</xdr:col>
      <xdr:colOff>330912</xdr:colOff>
      <xdr:row>39</xdr:row>
      <xdr:rowOff>8985</xdr:rowOff>
    </xdr:to>
    <xdr:sp macro="" textlink="">
      <xdr:nvSpPr>
        <xdr:cNvPr id="227" name="正方形/長方形 557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/>
      </xdr:nvSpPr>
      <xdr:spPr>
        <a:xfrm rot="5400000">
          <a:off x="6706235" y="4345940"/>
          <a:ext cx="5033645" cy="45720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twoCellAnchor>
  <xdr:twoCellAnchor>
    <xdr:from>
      <xdr:col>3</xdr:col>
      <xdr:colOff>242972</xdr:colOff>
      <xdr:row>9</xdr:row>
      <xdr:rowOff>142057</xdr:rowOff>
    </xdr:from>
    <xdr:to>
      <xdr:col>3</xdr:col>
      <xdr:colOff>288691</xdr:colOff>
      <xdr:row>37</xdr:row>
      <xdr:rowOff>8989</xdr:rowOff>
    </xdr:to>
    <xdr:sp macro="" textlink="">
      <xdr:nvSpPr>
        <xdr:cNvPr id="228" name="正方形/長方形 558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/>
      </xdr:nvSpPr>
      <xdr:spPr>
        <a:xfrm rot="5400000">
          <a:off x="-10160" y="4185920"/>
          <a:ext cx="4666615" cy="45720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13</xdr:col>
      <xdr:colOff>113419</xdr:colOff>
      <xdr:row>35</xdr:row>
      <xdr:rowOff>119611</xdr:rowOff>
    </xdr:from>
    <xdr:to>
      <xdr:col>13</xdr:col>
      <xdr:colOff>257419</xdr:colOff>
      <xdr:row>36</xdr:row>
      <xdr:rowOff>130278</xdr:rowOff>
    </xdr:to>
    <xdr:sp macro="" textlink="">
      <xdr:nvSpPr>
        <xdr:cNvPr id="229" name="正方形/長方形 564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/>
      </xdr:nvSpPr>
      <xdr:spPr>
        <a:xfrm>
          <a:off x="9028430" y="6310630"/>
          <a:ext cx="144145" cy="18224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113419</xdr:colOff>
      <xdr:row>36</xdr:row>
      <xdr:rowOff>154358</xdr:rowOff>
    </xdr:from>
    <xdr:to>
      <xdr:col>13</xdr:col>
      <xdr:colOff>257419</xdr:colOff>
      <xdr:row>37</xdr:row>
      <xdr:rowOff>165025</xdr:rowOff>
    </xdr:to>
    <xdr:sp macro="" textlink="">
      <xdr:nvSpPr>
        <xdr:cNvPr id="230" name="正方形/長方形 565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/>
      </xdr:nvSpPr>
      <xdr:spPr>
        <a:xfrm>
          <a:off x="9028430" y="6517005"/>
          <a:ext cx="144145" cy="181610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386232</xdr:colOff>
      <xdr:row>38</xdr:row>
      <xdr:rowOff>36979</xdr:rowOff>
    </xdr:from>
    <xdr:to>
      <xdr:col>5</xdr:col>
      <xdr:colOff>530232</xdr:colOff>
      <xdr:row>39</xdr:row>
      <xdr:rowOff>47646</xdr:rowOff>
    </xdr:to>
    <xdr:sp macro="" textlink="">
      <xdr:nvSpPr>
        <xdr:cNvPr id="231" name="正方形/長方形 567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/>
      </xdr:nvSpPr>
      <xdr:spPr>
        <a:xfrm>
          <a:off x="3815080" y="6742430"/>
          <a:ext cx="144145" cy="18224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386232</xdr:colOff>
      <xdr:row>39</xdr:row>
      <xdr:rowOff>74080</xdr:rowOff>
    </xdr:from>
    <xdr:to>
      <xdr:col>5</xdr:col>
      <xdr:colOff>530232</xdr:colOff>
      <xdr:row>40</xdr:row>
      <xdr:rowOff>84746</xdr:rowOff>
    </xdr:to>
    <xdr:sp macro="" textlink="">
      <xdr:nvSpPr>
        <xdr:cNvPr id="232" name="正方形/長方形 56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/>
      </xdr:nvSpPr>
      <xdr:spPr>
        <a:xfrm>
          <a:off x="3815080" y="6950710"/>
          <a:ext cx="144145" cy="18224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183083</xdr:colOff>
      <xdr:row>38</xdr:row>
      <xdr:rowOff>39169</xdr:rowOff>
    </xdr:from>
    <xdr:to>
      <xdr:col>5</xdr:col>
      <xdr:colOff>363083</xdr:colOff>
      <xdr:row>39</xdr:row>
      <xdr:rowOff>13836</xdr:rowOff>
    </xdr:to>
    <xdr:sp macro="" textlink="">
      <xdr:nvSpPr>
        <xdr:cNvPr id="233" name="正方形/長方形 56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/>
      </xdr:nvSpPr>
      <xdr:spPr>
        <a:xfrm rot="5400000">
          <a:off x="3628390" y="6727825"/>
          <a:ext cx="146685" cy="17970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675624</xdr:colOff>
      <xdr:row>38</xdr:row>
      <xdr:rowOff>39165</xdr:rowOff>
    </xdr:from>
    <xdr:to>
      <xdr:col>5</xdr:col>
      <xdr:colOff>167707</xdr:colOff>
      <xdr:row>39</xdr:row>
      <xdr:rowOff>13832</xdr:rowOff>
    </xdr:to>
    <xdr:sp macro="" textlink="">
      <xdr:nvSpPr>
        <xdr:cNvPr id="234" name="正方形/長方形 57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/>
      </xdr:nvSpPr>
      <xdr:spPr>
        <a:xfrm rot="5400000">
          <a:off x="3434080" y="6728460"/>
          <a:ext cx="146685" cy="177800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22327</xdr:colOff>
      <xdr:row>38</xdr:row>
      <xdr:rowOff>39166</xdr:rowOff>
    </xdr:from>
    <xdr:to>
      <xdr:col>4</xdr:col>
      <xdr:colOff>382327</xdr:colOff>
      <xdr:row>39</xdr:row>
      <xdr:rowOff>13833</xdr:rowOff>
    </xdr:to>
    <xdr:sp macro="" textlink="">
      <xdr:nvSpPr>
        <xdr:cNvPr id="235" name="正方形/長方形 57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/>
      </xdr:nvSpPr>
      <xdr:spPr>
        <a:xfrm rot="5400000">
          <a:off x="2872105" y="6637655"/>
          <a:ext cx="146050" cy="36004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316273</xdr:colOff>
      <xdr:row>39</xdr:row>
      <xdr:rowOff>67745</xdr:rowOff>
    </xdr:from>
    <xdr:to>
      <xdr:col>5</xdr:col>
      <xdr:colOff>361992</xdr:colOff>
      <xdr:row>43</xdr:row>
      <xdr:rowOff>116819</xdr:rowOff>
    </xdr:to>
    <xdr:sp macro="" textlink="">
      <xdr:nvSpPr>
        <xdr:cNvPr id="236" name="正方形/長方形 586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/>
      </xdr:nvSpPr>
      <xdr:spPr>
        <a:xfrm rot="5400000">
          <a:off x="3400425" y="7289165"/>
          <a:ext cx="734695" cy="45720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1</xdr:col>
      <xdr:colOff>32833</xdr:colOff>
      <xdr:row>39</xdr:row>
      <xdr:rowOff>38742</xdr:rowOff>
    </xdr:from>
    <xdr:to>
      <xdr:col>5</xdr:col>
      <xdr:colOff>359572</xdr:colOff>
      <xdr:row>39</xdr:row>
      <xdr:rowOff>74609</xdr:rowOff>
    </xdr:to>
    <xdr:sp macro="" textlink="">
      <xdr:nvSpPr>
        <xdr:cNvPr id="237" name="正方形/長方形 587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/>
      </xdr:nvSpPr>
      <xdr:spPr>
        <a:xfrm>
          <a:off x="718185" y="6915785"/>
          <a:ext cx="3070225" cy="35560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5</xdr:col>
      <xdr:colOff>333520</xdr:colOff>
      <xdr:row>39</xdr:row>
      <xdr:rowOff>102727</xdr:rowOff>
    </xdr:from>
    <xdr:to>
      <xdr:col>5</xdr:col>
      <xdr:colOff>358631</xdr:colOff>
      <xdr:row>39</xdr:row>
      <xdr:rowOff>156527</xdr:rowOff>
    </xdr:to>
    <xdr:sp macro="" textlink="">
      <xdr:nvSpPr>
        <xdr:cNvPr id="238" name="正方形/長方形 588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/>
      </xdr:nvSpPr>
      <xdr:spPr>
        <a:xfrm rot="5400000">
          <a:off x="3747770" y="6993890"/>
          <a:ext cx="53975" cy="24765"/>
        </a:xfrm>
        <a:prstGeom prst="rect">
          <a:avLst/>
        </a:prstGeom>
        <a:solidFill>
          <a:schemeClr val="accent6">
            <a:lumMod val="50000"/>
          </a:schemeClr>
        </a:solid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3</xdr:col>
      <xdr:colOff>549171</xdr:colOff>
      <xdr:row>10</xdr:row>
      <xdr:rowOff>47108</xdr:rowOff>
    </xdr:from>
    <xdr:to>
      <xdr:col>4</xdr:col>
      <xdr:colOff>74512</xdr:colOff>
      <xdr:row>11</xdr:row>
      <xdr:rowOff>86813</xdr:rowOff>
    </xdr:to>
    <xdr:grpSp>
      <xdr:nvGrpSpPr>
        <xdr:cNvPr id="239" name="グループ化 238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GrpSpPr/>
      </xdr:nvGrpSpPr>
      <xdr:grpSpPr>
        <a:xfrm>
          <a:off x="2473222" y="1888608"/>
          <a:ext cx="166690" cy="204805"/>
          <a:chOff x="2021135" y="2463900"/>
          <a:chExt cx="250408" cy="251190"/>
        </a:xfrm>
      </xdr:grpSpPr>
      <xdr:sp macro="" textlink="">
        <xdr:nvSpPr>
          <xdr:cNvPr id="240" name="正方形/長方形 596">
            <a:extLst>
              <a:ext uri="{FF2B5EF4-FFF2-40B4-BE49-F238E27FC236}">
                <a16:creationId xmlns:a16="http://schemas.microsoft.com/office/drawing/2014/main" id="{00000000-0008-0000-0300-0000F0000000}"/>
              </a:ext>
            </a:extLst>
          </xdr:cNvPr>
          <xdr:cNvSpPr/>
        </xdr:nvSpPr>
        <xdr:spPr>
          <a:xfrm>
            <a:off x="2026904" y="2467376"/>
            <a:ext cx="239979" cy="240761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cxnSp macro="">
        <xdr:nvCxnSpPr>
          <xdr:cNvPr id="241" name="直線コネクタ 240">
            <a:extLst>
              <a:ext uri="{FF2B5EF4-FFF2-40B4-BE49-F238E27FC236}">
                <a16:creationId xmlns:a16="http://schemas.microsoft.com/office/drawing/2014/main" id="{00000000-0008-0000-0300-0000F1000000}"/>
              </a:ext>
            </a:extLst>
          </xdr:cNvPr>
          <xdr:cNvCxnSpPr/>
        </xdr:nvCxnSpPr>
        <xdr:spPr>
          <a:xfrm rot="21540000">
            <a:off x="2026905" y="2463900"/>
            <a:ext cx="239979" cy="25119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2" name="直線コネクタ 241">
            <a:extLst>
              <a:ext uri="{FF2B5EF4-FFF2-40B4-BE49-F238E27FC236}">
                <a16:creationId xmlns:a16="http://schemas.microsoft.com/office/drawing/2014/main" id="{00000000-0008-0000-0300-0000F2000000}"/>
              </a:ext>
            </a:extLst>
          </xdr:cNvPr>
          <xdr:cNvCxnSpPr/>
        </xdr:nvCxnSpPr>
        <xdr:spPr>
          <a:xfrm rot="5340000">
            <a:off x="2025958" y="2463735"/>
            <a:ext cx="240761" cy="250408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422922</xdr:colOff>
      <xdr:row>42</xdr:row>
      <xdr:rowOff>71886</xdr:rowOff>
    </xdr:from>
    <xdr:to>
      <xdr:col>14</xdr:col>
      <xdr:colOff>170732</xdr:colOff>
      <xdr:row>43</xdr:row>
      <xdr:rowOff>125797</xdr:rowOff>
    </xdr:to>
    <xdr:sp macro="" textlink="">
      <xdr:nvSpPr>
        <xdr:cNvPr id="243" name="正方形/長方形 600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/>
      </xdr:nvSpPr>
      <xdr:spPr>
        <a:xfrm flipV="1">
          <a:off x="3851910" y="7463155"/>
          <a:ext cx="5919470" cy="225425"/>
        </a:xfrm>
        <a:prstGeom prst="rect">
          <a:avLst/>
        </a:prstGeom>
        <a:solidFill>
          <a:srgbClr val="1DEF27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87762</xdr:colOff>
      <xdr:row>40</xdr:row>
      <xdr:rowOff>165904</xdr:rowOff>
    </xdr:from>
    <xdr:to>
      <xdr:col>5</xdr:col>
      <xdr:colOff>110163</xdr:colOff>
      <xdr:row>43</xdr:row>
      <xdr:rowOff>107827</xdr:rowOff>
    </xdr:to>
    <xdr:sp macro="" textlink="">
      <xdr:nvSpPr>
        <xdr:cNvPr id="244" name="正方形/長方形 601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/>
      </xdr:nvSpPr>
      <xdr:spPr>
        <a:xfrm flipV="1">
          <a:off x="773430" y="7214235"/>
          <a:ext cx="2765425" cy="455930"/>
        </a:xfrm>
        <a:prstGeom prst="rect">
          <a:avLst/>
        </a:prstGeom>
        <a:solidFill>
          <a:srgbClr val="1DEF27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361803</xdr:colOff>
      <xdr:row>37</xdr:row>
      <xdr:rowOff>133834</xdr:rowOff>
    </xdr:from>
    <xdr:to>
      <xdr:col>10</xdr:col>
      <xdr:colOff>38879</xdr:colOff>
      <xdr:row>38</xdr:row>
      <xdr:rowOff>109006</xdr:rowOff>
    </xdr:to>
    <xdr:sp macro="" textlink="">
      <xdr:nvSpPr>
        <xdr:cNvPr id="245" name="正方形/長方形 602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/>
      </xdr:nvSpPr>
      <xdr:spPr>
        <a:xfrm rot="5400000">
          <a:off x="6642100" y="6559550"/>
          <a:ext cx="146050" cy="36258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62354</xdr:colOff>
      <xdr:row>37</xdr:row>
      <xdr:rowOff>133834</xdr:rowOff>
    </xdr:from>
    <xdr:to>
      <xdr:col>10</xdr:col>
      <xdr:colOff>424921</xdr:colOff>
      <xdr:row>38</xdr:row>
      <xdr:rowOff>109006</xdr:rowOff>
    </xdr:to>
    <xdr:sp macro="" textlink="">
      <xdr:nvSpPr>
        <xdr:cNvPr id="246" name="正方形/長方形 603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/>
      </xdr:nvSpPr>
      <xdr:spPr>
        <a:xfrm rot="5400000">
          <a:off x="7028180" y="6559550"/>
          <a:ext cx="146685" cy="36258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452030</xdr:colOff>
      <xdr:row>37</xdr:row>
      <xdr:rowOff>133835</xdr:rowOff>
    </xdr:from>
    <xdr:to>
      <xdr:col>11</xdr:col>
      <xdr:colOff>131673</xdr:colOff>
      <xdr:row>38</xdr:row>
      <xdr:rowOff>109007</xdr:rowOff>
    </xdr:to>
    <xdr:sp macro="" textlink="">
      <xdr:nvSpPr>
        <xdr:cNvPr id="247" name="正方形/長方形 604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/>
      </xdr:nvSpPr>
      <xdr:spPr>
        <a:xfrm rot="5400000">
          <a:off x="7419340" y="6558280"/>
          <a:ext cx="146685" cy="365125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519057</xdr:colOff>
      <xdr:row>38</xdr:row>
      <xdr:rowOff>85620</xdr:rowOff>
    </xdr:from>
    <xdr:to>
      <xdr:col>4</xdr:col>
      <xdr:colOff>660009</xdr:colOff>
      <xdr:row>39</xdr:row>
      <xdr:rowOff>13831</xdr:rowOff>
    </xdr:to>
    <xdr:sp macro="" textlink="">
      <xdr:nvSpPr>
        <xdr:cNvPr id="248" name="正方形/長方形 616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/>
      </xdr:nvSpPr>
      <xdr:spPr>
        <a:xfrm rot="5400000">
          <a:off x="3282315" y="6770370"/>
          <a:ext cx="99695" cy="140970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507969</xdr:colOff>
      <xdr:row>11</xdr:row>
      <xdr:rowOff>123715</xdr:rowOff>
    </xdr:from>
    <xdr:to>
      <xdr:col>2</xdr:col>
      <xdr:colOff>225949</xdr:colOff>
      <xdr:row>16</xdr:row>
      <xdr:rowOff>10278</xdr:rowOff>
    </xdr:to>
    <xdr:sp macro="" textlink="">
      <xdr:nvSpPr>
        <xdr:cNvPr id="249" name="正方形/長方形 628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spect="1"/>
        </xdr:cNvSpPr>
      </xdr:nvSpPr>
      <xdr:spPr>
        <a:xfrm>
          <a:off x="1193165" y="2199640"/>
          <a:ext cx="403860" cy="74422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100">
              <a:solidFill>
                <a:schemeClr val="tx1"/>
              </a:solidFill>
            </a:rPr>
            <a:t>倉　庫</a:t>
          </a:r>
        </a:p>
      </xdr:txBody>
    </xdr:sp>
    <xdr:clientData/>
  </xdr:twoCellAnchor>
  <xdr:twoCellAnchor>
    <xdr:from>
      <xdr:col>1</xdr:col>
      <xdr:colOff>515899</xdr:colOff>
      <xdr:row>23</xdr:row>
      <xdr:rowOff>7852</xdr:rowOff>
    </xdr:from>
    <xdr:to>
      <xdr:col>2</xdr:col>
      <xdr:colOff>320762</xdr:colOff>
      <xdr:row>29</xdr:row>
      <xdr:rowOff>55770</xdr:rowOff>
    </xdr:to>
    <xdr:sp macro="" textlink="">
      <xdr:nvSpPr>
        <xdr:cNvPr id="250" name="正方形/長方形 629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spect="1"/>
        </xdr:cNvSpPr>
      </xdr:nvSpPr>
      <xdr:spPr>
        <a:xfrm>
          <a:off x="1201420" y="4141470"/>
          <a:ext cx="490855" cy="10763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50">
              <a:solidFill>
                <a:schemeClr val="tx1"/>
              </a:solidFill>
            </a:rPr>
            <a:t>第</a:t>
          </a:r>
          <a:r>
            <a:rPr kumimoji="1" lang="en-US" altLang="ja-JP" sz="1050">
              <a:solidFill>
                <a:schemeClr val="tx1"/>
              </a:solidFill>
            </a:rPr>
            <a:t>2</a:t>
          </a:r>
          <a:r>
            <a:rPr kumimoji="1" lang="ja-JP" altLang="en-US" sz="1050">
              <a:solidFill>
                <a:schemeClr val="tx1"/>
              </a:solidFill>
            </a:rPr>
            <a:t>管理棟</a:t>
          </a:r>
        </a:p>
      </xdr:txBody>
    </xdr:sp>
    <xdr:clientData/>
  </xdr:twoCellAnchor>
  <xdr:twoCellAnchor>
    <xdr:from>
      <xdr:col>2</xdr:col>
      <xdr:colOff>557123</xdr:colOff>
      <xdr:row>6</xdr:row>
      <xdr:rowOff>167589</xdr:rowOff>
    </xdr:from>
    <xdr:to>
      <xdr:col>14</xdr:col>
      <xdr:colOff>449292</xdr:colOff>
      <xdr:row>9</xdr:row>
      <xdr:rowOff>84168</xdr:rowOff>
    </xdr:to>
    <xdr:sp macro="" textlink="">
      <xdr:nvSpPr>
        <xdr:cNvPr id="251" name="四角形: 角を丸くする 1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/>
      </xdr:nvSpPr>
      <xdr:spPr>
        <a:xfrm>
          <a:off x="1928495" y="1386205"/>
          <a:ext cx="8121650" cy="431165"/>
        </a:xfrm>
        <a:prstGeom prst="round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>
              <a:solidFill>
                <a:schemeClr val="tx1"/>
              </a:solidFill>
            </a:rPr>
            <a:t>防風林</a:t>
          </a:r>
          <a:endParaRPr kumimoji="1" lang="en-US" altLang="ja-JP" sz="2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486169</xdr:colOff>
      <xdr:row>11</xdr:row>
      <xdr:rowOff>119734</xdr:rowOff>
    </xdr:from>
    <xdr:to>
      <xdr:col>2</xdr:col>
      <xdr:colOff>673939</xdr:colOff>
      <xdr:row>31</xdr:row>
      <xdr:rowOff>152759</xdr:rowOff>
    </xdr:to>
    <xdr:sp macro="" textlink="">
      <xdr:nvSpPr>
        <xdr:cNvPr id="252" name="四角形: 角を丸くする 18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/>
      </xdr:nvSpPr>
      <xdr:spPr>
        <a:xfrm rot="5400000">
          <a:off x="220345" y="3832860"/>
          <a:ext cx="3462020" cy="187960"/>
        </a:xfrm>
        <a:prstGeom prst="round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en-US" altLang="ja-JP" sz="2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488147</xdr:colOff>
      <xdr:row>16</xdr:row>
      <xdr:rowOff>87365</xdr:rowOff>
    </xdr:from>
    <xdr:to>
      <xdr:col>2</xdr:col>
      <xdr:colOff>668147</xdr:colOff>
      <xdr:row>18</xdr:row>
      <xdr:rowOff>105903</xdr:rowOff>
    </xdr:to>
    <xdr:sp macro="" textlink="">
      <xdr:nvSpPr>
        <xdr:cNvPr id="253" name="正方形/長方形 19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/>
      </xdr:nvSpPr>
      <xdr:spPr>
        <a:xfrm>
          <a:off x="1859280" y="3020695"/>
          <a:ext cx="180340" cy="361315"/>
        </a:xfrm>
        <a:prstGeom prst="rect">
          <a:avLst/>
        </a:prstGeom>
        <a:solidFill>
          <a:schemeClr val="bg1">
            <a:lumMod val="75000"/>
          </a:schemeClr>
        </a:solidFill>
        <a:ln w="95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676448</xdr:colOff>
      <xdr:row>11</xdr:row>
      <xdr:rowOff>140116</xdr:rowOff>
    </xdr:from>
    <xdr:to>
      <xdr:col>3</xdr:col>
      <xdr:colOff>245523</xdr:colOff>
      <xdr:row>38</xdr:row>
      <xdr:rowOff>152759</xdr:rowOff>
    </xdr:to>
    <xdr:sp macro="" textlink="">
      <xdr:nvSpPr>
        <xdr:cNvPr id="254" name="正方形/長方形 20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/>
      </xdr:nvSpPr>
      <xdr:spPr>
        <a:xfrm>
          <a:off x="2047875" y="2216150"/>
          <a:ext cx="254635" cy="464185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515048</xdr:colOff>
      <xdr:row>16</xdr:row>
      <xdr:rowOff>84347</xdr:rowOff>
    </xdr:from>
    <xdr:to>
      <xdr:col>2</xdr:col>
      <xdr:colOff>637451</xdr:colOff>
      <xdr:row>18</xdr:row>
      <xdr:rowOff>102885</xdr:rowOff>
    </xdr:to>
    <xdr:grpSp>
      <xdr:nvGrpSpPr>
        <xdr:cNvPr id="255" name="グループ化 254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GrpSpPr/>
      </xdr:nvGrpSpPr>
      <xdr:grpSpPr>
        <a:xfrm>
          <a:off x="1797748" y="2916447"/>
          <a:ext cx="122403" cy="348738"/>
          <a:chOff x="1424230" y="3601210"/>
          <a:chExt cx="127835" cy="657403"/>
        </a:xfrm>
      </xdr:grpSpPr>
      <xdr:cxnSp macro="">
        <xdr:nvCxnSpPr>
          <xdr:cNvPr id="256" name="直線コネクタ 255">
            <a:extLst>
              <a:ext uri="{FF2B5EF4-FFF2-40B4-BE49-F238E27FC236}">
                <a16:creationId xmlns:a16="http://schemas.microsoft.com/office/drawing/2014/main" id="{00000000-0008-0000-0300-000000010000}"/>
              </a:ext>
            </a:extLst>
          </xdr:cNvPr>
          <xdr:cNvCxnSpPr/>
        </xdr:nvCxnSpPr>
        <xdr:spPr>
          <a:xfrm>
            <a:off x="1424230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7" name="直線コネクタ 256">
            <a:extLst>
              <a:ext uri="{FF2B5EF4-FFF2-40B4-BE49-F238E27FC236}">
                <a16:creationId xmlns:a16="http://schemas.microsoft.com/office/drawing/2014/main" id="{00000000-0008-0000-0300-000001010000}"/>
              </a:ext>
            </a:extLst>
          </xdr:cNvPr>
          <xdr:cNvCxnSpPr/>
        </xdr:nvCxnSpPr>
        <xdr:spPr>
          <a:xfrm>
            <a:off x="1465347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8" name="直線コネクタ 257">
            <a:extLst>
              <a:ext uri="{FF2B5EF4-FFF2-40B4-BE49-F238E27FC236}">
                <a16:creationId xmlns:a16="http://schemas.microsoft.com/office/drawing/2014/main" id="{00000000-0008-0000-0300-000002010000}"/>
              </a:ext>
            </a:extLst>
          </xdr:cNvPr>
          <xdr:cNvCxnSpPr/>
        </xdr:nvCxnSpPr>
        <xdr:spPr>
          <a:xfrm>
            <a:off x="1509779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9" name="直線コネクタ 258">
            <a:extLst>
              <a:ext uri="{FF2B5EF4-FFF2-40B4-BE49-F238E27FC236}">
                <a16:creationId xmlns:a16="http://schemas.microsoft.com/office/drawing/2014/main" id="{00000000-0008-0000-0300-000003010000}"/>
              </a:ext>
            </a:extLst>
          </xdr:cNvPr>
          <xdr:cNvCxnSpPr/>
        </xdr:nvCxnSpPr>
        <xdr:spPr>
          <a:xfrm>
            <a:off x="1552065" y="3604224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480900</xdr:colOff>
      <xdr:row>24</xdr:row>
      <xdr:rowOff>94662</xdr:rowOff>
    </xdr:from>
    <xdr:to>
      <xdr:col>2</xdr:col>
      <xdr:colOff>660900</xdr:colOff>
      <xdr:row>25</xdr:row>
      <xdr:rowOff>139931</xdr:rowOff>
    </xdr:to>
    <xdr:sp macro="" textlink="">
      <xdr:nvSpPr>
        <xdr:cNvPr id="260" name="正方形/長方形 21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/>
      </xdr:nvSpPr>
      <xdr:spPr>
        <a:xfrm>
          <a:off x="1852295" y="4399915"/>
          <a:ext cx="179705" cy="216535"/>
        </a:xfrm>
        <a:prstGeom prst="rect">
          <a:avLst/>
        </a:prstGeom>
        <a:solidFill>
          <a:schemeClr val="bg1">
            <a:lumMod val="75000"/>
          </a:schemeClr>
        </a:solidFill>
        <a:ln w="95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357044</xdr:colOff>
      <xdr:row>9</xdr:row>
      <xdr:rowOff>6522</xdr:rowOff>
    </xdr:from>
    <xdr:to>
      <xdr:col>3</xdr:col>
      <xdr:colOff>251195</xdr:colOff>
      <xdr:row>14</xdr:row>
      <xdr:rowOff>88866</xdr:rowOff>
    </xdr:to>
    <xdr:sp macro="" textlink="">
      <xdr:nvSpPr>
        <xdr:cNvPr id="261" name="アーチ 26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/>
      </xdr:nvSpPr>
      <xdr:spPr>
        <a:xfrm rot="822639">
          <a:off x="1042670" y="1739900"/>
          <a:ext cx="1265555" cy="939165"/>
        </a:xfrm>
        <a:prstGeom prst="blockArc">
          <a:avLst>
            <a:gd name="adj1" fmla="val 16075585"/>
            <a:gd name="adj2" fmla="val 0"/>
            <a:gd name="adj3" fmla="val 25000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436417</xdr:colOff>
      <xdr:row>8</xdr:row>
      <xdr:rowOff>168266</xdr:rowOff>
    </xdr:from>
    <xdr:to>
      <xdr:col>2</xdr:col>
      <xdr:colOff>473493</xdr:colOff>
      <xdr:row>10</xdr:row>
      <xdr:rowOff>42804</xdr:rowOff>
    </xdr:to>
    <xdr:sp macro="" textlink="">
      <xdr:nvSpPr>
        <xdr:cNvPr id="262" name="正方形/長方形 49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/>
      </xdr:nvSpPr>
      <xdr:spPr>
        <a:xfrm rot="16522517">
          <a:off x="1374775" y="1477645"/>
          <a:ext cx="217170" cy="72263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314505</xdr:colOff>
      <xdr:row>7</xdr:row>
      <xdr:rowOff>7576</xdr:rowOff>
    </xdr:from>
    <xdr:to>
      <xdr:col>1</xdr:col>
      <xdr:colOff>493205</xdr:colOff>
      <xdr:row>38</xdr:row>
      <xdr:rowOff>0</xdr:rowOff>
    </xdr:to>
    <xdr:sp macro="" textlink="">
      <xdr:nvSpPr>
        <xdr:cNvPr id="263" name="正方形/長方形 50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/>
      </xdr:nvSpPr>
      <xdr:spPr>
        <a:xfrm>
          <a:off x="314325" y="1397635"/>
          <a:ext cx="864235" cy="530796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351853</xdr:colOff>
      <xdr:row>33</xdr:row>
      <xdr:rowOff>105310</xdr:rowOff>
    </xdr:from>
    <xdr:to>
      <xdr:col>5</xdr:col>
      <xdr:colOff>612064</xdr:colOff>
      <xdr:row>38</xdr:row>
      <xdr:rowOff>165458</xdr:rowOff>
    </xdr:to>
    <xdr:sp macro="" textlink="">
      <xdr:nvSpPr>
        <xdr:cNvPr id="264" name="アーチ 263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/>
      </xdr:nvSpPr>
      <xdr:spPr>
        <a:xfrm rot="11123582">
          <a:off x="351790" y="5953125"/>
          <a:ext cx="3688715" cy="917575"/>
        </a:xfrm>
        <a:prstGeom prst="blockArc">
          <a:avLst>
            <a:gd name="adj1" fmla="val 16855120"/>
            <a:gd name="adj2" fmla="val 0"/>
            <a:gd name="adj3" fmla="val 25000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566988</xdr:colOff>
      <xdr:row>32</xdr:row>
      <xdr:rowOff>35180</xdr:rowOff>
    </xdr:from>
    <xdr:to>
      <xdr:col>5</xdr:col>
      <xdr:colOff>405407</xdr:colOff>
      <xdr:row>38</xdr:row>
      <xdr:rowOff>43055</xdr:rowOff>
    </xdr:to>
    <xdr:sp macro="" textlink="">
      <xdr:nvSpPr>
        <xdr:cNvPr id="265" name="アーチ 264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spect="1"/>
        </xdr:cNvSpPr>
      </xdr:nvSpPr>
      <xdr:spPr>
        <a:xfrm rot="11295809">
          <a:off x="566420" y="5711825"/>
          <a:ext cx="3267710" cy="1036320"/>
        </a:xfrm>
        <a:prstGeom prst="blockArc">
          <a:avLst>
            <a:gd name="adj1" fmla="val 16943560"/>
            <a:gd name="adj2" fmla="val 0"/>
            <a:gd name="adj3" fmla="val 25000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363246</xdr:colOff>
      <xdr:row>10</xdr:row>
      <xdr:rowOff>95849</xdr:rowOff>
    </xdr:from>
    <xdr:to>
      <xdr:col>14</xdr:col>
      <xdr:colOff>670945</xdr:colOff>
      <xdr:row>35</xdr:row>
      <xdr:rowOff>80873</xdr:rowOff>
    </xdr:to>
    <xdr:sp macro="" textlink="">
      <xdr:nvSpPr>
        <xdr:cNvPr id="266" name="正方形/長方形 53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/>
      </xdr:nvSpPr>
      <xdr:spPr>
        <a:xfrm>
          <a:off x="9278620" y="2000250"/>
          <a:ext cx="993140" cy="427164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356750</xdr:colOff>
      <xdr:row>11</xdr:row>
      <xdr:rowOff>152760</xdr:rowOff>
    </xdr:from>
    <xdr:to>
      <xdr:col>1</xdr:col>
      <xdr:colOff>404362</xdr:colOff>
      <xdr:row>29</xdr:row>
      <xdr:rowOff>7582</xdr:rowOff>
    </xdr:to>
    <xdr:sp macro="" textlink="">
      <xdr:nvSpPr>
        <xdr:cNvPr id="267" name="テキスト ボックス 54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 txBox="1"/>
      </xdr:nvSpPr>
      <xdr:spPr>
        <a:xfrm>
          <a:off x="356235" y="2228850"/>
          <a:ext cx="733425" cy="29406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latin typeface="+mj-ea"/>
              <a:ea typeface="+mj-ea"/>
            </a:rPr>
            <a:t>　北側駐車場</a:t>
          </a:r>
          <a:endParaRPr kumimoji="1" lang="en-US" altLang="ja-JP" sz="1400">
            <a:latin typeface="+mj-ea"/>
            <a:ea typeface="+mj-ea"/>
          </a:endParaRPr>
        </a:p>
        <a:p>
          <a:pPr algn="ctr"/>
          <a:r>
            <a:rPr kumimoji="1" lang="ja-JP" altLang="en-US" sz="1400">
              <a:latin typeface="+mj-ea"/>
              <a:ea typeface="+mj-ea"/>
            </a:rPr>
            <a:t>　整備地区せい選手・保護者駐車場</a:t>
          </a:r>
          <a:endParaRPr kumimoji="1" lang="ja-JP" altLang="en-US" sz="1600">
            <a:latin typeface="+mj-ea"/>
            <a:ea typeface="+mj-ea"/>
          </a:endParaRPr>
        </a:p>
      </xdr:txBody>
    </xdr:sp>
    <xdr:clientData/>
  </xdr:twoCellAnchor>
  <xdr:twoCellAnchor>
    <xdr:from>
      <xdr:col>13</xdr:col>
      <xdr:colOff>478699</xdr:colOff>
      <xdr:row>11</xdr:row>
      <xdr:rowOff>143774</xdr:rowOff>
    </xdr:from>
    <xdr:to>
      <xdr:col>14</xdr:col>
      <xdr:colOff>579722</xdr:colOff>
      <xdr:row>29</xdr:row>
      <xdr:rowOff>1</xdr:rowOff>
    </xdr:to>
    <xdr:sp macro="" textlink="">
      <xdr:nvSpPr>
        <xdr:cNvPr id="268" name="テキスト ボックス 55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 txBox="1"/>
      </xdr:nvSpPr>
      <xdr:spPr>
        <a:xfrm>
          <a:off x="9393555" y="2219960"/>
          <a:ext cx="786765" cy="29425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latin typeface="+mj-ea"/>
              <a:ea typeface="+mj-ea"/>
            </a:rPr>
            <a:t>　南側駐車場</a:t>
          </a:r>
          <a:endParaRPr kumimoji="1" lang="en-US" altLang="ja-JP" sz="1400">
            <a:latin typeface="+mj-ea"/>
            <a:ea typeface="+mj-ea"/>
          </a:endParaRPr>
        </a:p>
        <a:p>
          <a:pPr algn="ctr"/>
          <a:r>
            <a:rPr kumimoji="1" lang="ja-JP" altLang="en-US" sz="1400">
              <a:latin typeface="+mj-ea"/>
              <a:ea typeface="+mj-ea"/>
            </a:rPr>
            <a:t>役員・審判員駐車場</a:t>
          </a:r>
        </a:p>
      </xdr:txBody>
    </xdr:sp>
    <xdr:clientData/>
  </xdr:twoCellAnchor>
  <xdr:twoCellAnchor>
    <xdr:from>
      <xdr:col>3</xdr:col>
      <xdr:colOff>117171</xdr:colOff>
      <xdr:row>37</xdr:row>
      <xdr:rowOff>58382</xdr:rowOff>
    </xdr:from>
    <xdr:to>
      <xdr:col>3</xdr:col>
      <xdr:colOff>490628</xdr:colOff>
      <xdr:row>38</xdr:row>
      <xdr:rowOff>14954</xdr:rowOff>
    </xdr:to>
    <xdr:sp macro="" textlink="">
      <xdr:nvSpPr>
        <xdr:cNvPr id="269" name="矢印: 左右 594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/>
      </xdr:nvSpPr>
      <xdr:spPr>
        <a:xfrm>
          <a:off x="2174240" y="6591935"/>
          <a:ext cx="373380" cy="128270"/>
        </a:xfrm>
        <a:prstGeom prst="left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506062</xdr:colOff>
      <xdr:row>24</xdr:row>
      <xdr:rowOff>93332</xdr:rowOff>
    </xdr:from>
    <xdr:to>
      <xdr:col>2</xdr:col>
      <xdr:colOff>628465</xdr:colOff>
      <xdr:row>25</xdr:row>
      <xdr:rowOff>138601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GrpSpPr/>
      </xdr:nvGrpSpPr>
      <xdr:grpSpPr>
        <a:xfrm>
          <a:off x="1788762" y="4246232"/>
          <a:ext cx="122403" cy="210369"/>
          <a:chOff x="1424230" y="3601210"/>
          <a:chExt cx="127835" cy="657403"/>
        </a:xfrm>
      </xdr:grpSpPr>
      <xdr:cxnSp macro="">
        <xdr:nvCxnSpPr>
          <xdr:cNvPr id="271" name="直線コネクタ 270">
            <a:extLst>
              <a:ext uri="{FF2B5EF4-FFF2-40B4-BE49-F238E27FC236}">
                <a16:creationId xmlns:a16="http://schemas.microsoft.com/office/drawing/2014/main" id="{00000000-0008-0000-0300-00000F010000}"/>
              </a:ext>
            </a:extLst>
          </xdr:cNvPr>
          <xdr:cNvCxnSpPr/>
        </xdr:nvCxnSpPr>
        <xdr:spPr>
          <a:xfrm>
            <a:off x="1424230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2" name="直線コネクタ 271">
            <a:extLst>
              <a:ext uri="{FF2B5EF4-FFF2-40B4-BE49-F238E27FC236}">
                <a16:creationId xmlns:a16="http://schemas.microsoft.com/office/drawing/2014/main" id="{00000000-0008-0000-0300-000010010000}"/>
              </a:ext>
            </a:extLst>
          </xdr:cNvPr>
          <xdr:cNvCxnSpPr/>
        </xdr:nvCxnSpPr>
        <xdr:spPr>
          <a:xfrm>
            <a:off x="1465347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3" name="直線コネクタ 272">
            <a:extLst>
              <a:ext uri="{FF2B5EF4-FFF2-40B4-BE49-F238E27FC236}">
                <a16:creationId xmlns:a16="http://schemas.microsoft.com/office/drawing/2014/main" id="{00000000-0008-0000-0300-000011010000}"/>
              </a:ext>
            </a:extLst>
          </xdr:cNvPr>
          <xdr:cNvCxnSpPr/>
        </xdr:nvCxnSpPr>
        <xdr:spPr>
          <a:xfrm>
            <a:off x="1509779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4" name="直線コネクタ 273">
            <a:extLst>
              <a:ext uri="{FF2B5EF4-FFF2-40B4-BE49-F238E27FC236}">
                <a16:creationId xmlns:a16="http://schemas.microsoft.com/office/drawing/2014/main" id="{00000000-0008-0000-0300-000012010000}"/>
              </a:ext>
            </a:extLst>
          </xdr:cNvPr>
          <xdr:cNvCxnSpPr/>
        </xdr:nvCxnSpPr>
        <xdr:spPr>
          <a:xfrm>
            <a:off x="1552065" y="3604224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205828</xdr:colOff>
      <xdr:row>36</xdr:row>
      <xdr:rowOff>134789</xdr:rowOff>
    </xdr:from>
    <xdr:to>
      <xdr:col>14</xdr:col>
      <xdr:colOff>251547</xdr:colOff>
      <xdr:row>43</xdr:row>
      <xdr:rowOff>107726</xdr:rowOff>
    </xdr:to>
    <xdr:sp macro="" textlink="">
      <xdr:nvSpPr>
        <xdr:cNvPr id="275" name="正方形/長方形 481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/>
      </xdr:nvSpPr>
      <xdr:spPr>
        <a:xfrm rot="5400000" flipV="1">
          <a:off x="9243060" y="7060565"/>
          <a:ext cx="1172845" cy="45720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1</xdr:row>
      <xdr:rowOff>152399</xdr:rowOff>
    </xdr:from>
    <xdr:to>
      <xdr:col>1</xdr:col>
      <xdr:colOff>704851</xdr:colOff>
      <xdr:row>5</xdr:row>
      <xdr:rowOff>120650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75" y="427990"/>
          <a:ext cx="1060450" cy="1073785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571500</xdr:colOff>
      <xdr:row>1</xdr:row>
      <xdr:rowOff>152399</xdr:rowOff>
    </xdr:from>
    <xdr:to>
      <xdr:col>12</xdr:col>
      <xdr:colOff>127001</xdr:colOff>
      <xdr:row>5</xdr:row>
      <xdr:rowOff>120650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27990"/>
          <a:ext cx="1060450" cy="107378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12</xdr:row>
      <xdr:rowOff>6686</xdr:rowOff>
    </xdr:from>
    <xdr:to>
      <xdr:col>12</xdr:col>
      <xdr:colOff>695325</xdr:colOff>
      <xdr:row>25</xdr:row>
      <xdr:rowOff>200025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63500" y="3225800"/>
          <a:ext cx="9661525" cy="3413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チーム名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showGridLines="0" zoomScale="90" zoomScaleNormal="90" workbookViewId="0">
      <selection activeCell="A2" sqref="A2"/>
    </sheetView>
  </sheetViews>
  <sheetFormatPr defaultColWidth="3.59765625" defaultRowHeight="15.75" customHeight="1" x14ac:dyDescent="0.25"/>
  <cols>
    <col min="1" max="1" width="3.86328125" customWidth="1"/>
    <col min="2" max="2" width="8.86328125" customWidth="1"/>
    <col min="3" max="3" width="10.265625" customWidth="1"/>
    <col min="4" max="4" width="4.1328125" customWidth="1"/>
    <col min="5" max="5" width="7.3984375" customWidth="1"/>
    <col min="6" max="6" width="6.46484375" customWidth="1"/>
    <col min="8" max="8" width="7.3984375" customWidth="1"/>
    <col min="9" max="9" width="4.1328125" customWidth="1"/>
    <col min="10" max="10" width="7.3984375" customWidth="1"/>
    <col min="11" max="11" width="8" customWidth="1"/>
    <col min="13" max="13" width="7.3984375" customWidth="1"/>
  </cols>
  <sheetData>
    <row r="1" spans="1:13" ht="49.5" customHeight="1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1" customHeight="1" x14ac:dyDescent="0.25"/>
    <row r="3" spans="1:13" ht="21.75" customHeight="1" x14ac:dyDescent="0.3">
      <c r="A3" s="43"/>
      <c r="B3" s="43" t="s">
        <v>1</v>
      </c>
      <c r="C3" s="43" t="s">
        <v>2</v>
      </c>
      <c r="D3" s="43"/>
      <c r="E3" s="43"/>
    </row>
    <row r="4" spans="1:13" ht="21.75" customHeight="1" x14ac:dyDescent="0.3">
      <c r="A4" s="43"/>
      <c r="B4" s="43"/>
      <c r="C4" s="43"/>
      <c r="D4" s="43"/>
      <c r="E4" s="43"/>
    </row>
    <row r="5" spans="1:13" ht="21.75" customHeight="1" x14ac:dyDescent="0.3">
      <c r="A5" s="43"/>
      <c r="B5" s="43" t="s">
        <v>3</v>
      </c>
      <c r="C5" s="43"/>
      <c r="D5" s="43"/>
      <c r="E5" s="43"/>
    </row>
    <row r="6" spans="1:13" ht="21.75" customHeight="1" x14ac:dyDescent="0.3">
      <c r="A6" s="43"/>
      <c r="B6" s="43">
        <v>1</v>
      </c>
      <c r="C6" s="43" t="s">
        <v>4</v>
      </c>
      <c r="G6" s="43"/>
      <c r="H6" s="44" t="s">
        <v>5</v>
      </c>
    </row>
    <row r="7" spans="1:13" ht="21.75" customHeight="1" x14ac:dyDescent="0.3">
      <c r="A7" s="43"/>
      <c r="B7" s="43">
        <v>2</v>
      </c>
      <c r="C7" s="43" t="s">
        <v>6</v>
      </c>
      <c r="D7" s="43"/>
      <c r="G7" s="43"/>
      <c r="H7" s="44" t="s">
        <v>7</v>
      </c>
    </row>
    <row r="8" spans="1:13" ht="21.75" customHeight="1" x14ac:dyDescent="0.3">
      <c r="A8" s="43"/>
      <c r="B8" s="43">
        <v>3</v>
      </c>
      <c r="C8" s="43" t="s">
        <v>8</v>
      </c>
      <c r="H8" s="44" t="s">
        <v>9</v>
      </c>
    </row>
    <row r="9" spans="1:13" ht="21.75" customHeight="1" x14ac:dyDescent="0.3">
      <c r="A9" s="43"/>
      <c r="B9" s="43">
        <v>4</v>
      </c>
      <c r="C9" s="43" t="s">
        <v>10</v>
      </c>
      <c r="G9" s="43"/>
      <c r="H9" s="44" t="s">
        <v>11</v>
      </c>
    </row>
    <row r="10" spans="1:13" ht="21.75" customHeight="1" x14ac:dyDescent="0.3">
      <c r="A10" s="43"/>
      <c r="B10" s="43">
        <v>5</v>
      </c>
      <c r="C10" s="43" t="s">
        <v>12</v>
      </c>
      <c r="D10" s="43"/>
      <c r="E10" s="43"/>
      <c r="H10" s="44" t="s">
        <v>13</v>
      </c>
    </row>
    <row r="11" spans="1:13" ht="21.75" customHeight="1" x14ac:dyDescent="0.3">
      <c r="A11" s="43"/>
      <c r="B11" s="43"/>
      <c r="C11" s="43"/>
      <c r="D11" s="43"/>
      <c r="G11" s="43"/>
      <c r="H11" s="44" t="s">
        <v>14</v>
      </c>
    </row>
    <row r="12" spans="1:13" ht="21.75" customHeight="1" x14ac:dyDescent="0.3">
      <c r="A12" s="43"/>
      <c r="B12" s="43"/>
    </row>
    <row r="13" spans="1:13" ht="21.75" customHeight="1" x14ac:dyDescent="0.3">
      <c r="A13" s="43"/>
      <c r="B13" s="43" t="s">
        <v>15</v>
      </c>
      <c r="C13" s="43" t="s">
        <v>16</v>
      </c>
      <c r="D13" s="43"/>
      <c r="E13" s="43"/>
    </row>
    <row r="14" spans="1:13" ht="21.75" customHeight="1" x14ac:dyDescent="0.3">
      <c r="A14" s="45"/>
      <c r="B14" s="45"/>
      <c r="C14" s="46" t="s">
        <v>17</v>
      </c>
      <c r="D14" s="63" t="s">
        <v>18</v>
      </c>
      <c r="E14" s="64"/>
      <c r="F14" s="64"/>
      <c r="G14" s="64"/>
      <c r="H14" s="64"/>
      <c r="I14" s="63" t="s">
        <v>19</v>
      </c>
      <c r="J14" s="64"/>
      <c r="K14" s="64"/>
      <c r="L14" s="64"/>
      <c r="M14" s="65"/>
    </row>
    <row r="15" spans="1:13" ht="21.75" customHeight="1" x14ac:dyDescent="0.25">
      <c r="A15" s="49"/>
      <c r="B15" s="50" t="s">
        <v>20</v>
      </c>
      <c r="C15" s="51" t="s">
        <v>21</v>
      </c>
      <c r="D15" s="73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21.75" customHeight="1" x14ac:dyDescent="0.25">
      <c r="A16" s="49"/>
      <c r="B16" s="50" t="s">
        <v>22</v>
      </c>
      <c r="C16" s="52" t="s">
        <v>23</v>
      </c>
      <c r="D16" s="76"/>
      <c r="E16" s="77"/>
      <c r="F16" s="77"/>
      <c r="G16" s="77"/>
      <c r="H16" s="77"/>
      <c r="I16" s="77"/>
      <c r="J16" s="77"/>
      <c r="K16" s="77"/>
      <c r="L16" s="77"/>
      <c r="M16" s="78"/>
    </row>
    <row r="17" spans="1:17" ht="21.75" customHeight="1" x14ac:dyDescent="0.25">
      <c r="A17" s="49"/>
      <c r="B17" s="50" t="s">
        <v>24</v>
      </c>
      <c r="C17" s="52" t="s">
        <v>25</v>
      </c>
      <c r="D17" s="68" t="s">
        <v>26</v>
      </c>
      <c r="E17" s="69"/>
      <c r="F17" s="69"/>
      <c r="G17" s="69"/>
      <c r="H17" s="70"/>
      <c r="I17" s="68" t="s">
        <v>27</v>
      </c>
      <c r="J17" s="69"/>
      <c r="K17" s="69"/>
      <c r="L17" s="69"/>
      <c r="M17" s="70"/>
    </row>
    <row r="18" spans="1:17" ht="21.75" customHeight="1" x14ac:dyDescent="0.25">
      <c r="A18" s="52" t="s">
        <v>28</v>
      </c>
      <c r="B18" s="50" t="s">
        <v>29</v>
      </c>
      <c r="C18" s="52" t="s">
        <v>30</v>
      </c>
      <c r="D18" s="66" t="str">
        <f>C6</f>
        <v>別府・日田・九重ガールズ</v>
      </c>
      <c r="E18" s="67"/>
      <c r="F18" s="52" t="s">
        <v>31</v>
      </c>
      <c r="G18" s="63" t="str">
        <f>C7</f>
        <v>カティオーラPramo</v>
      </c>
      <c r="H18" s="65"/>
      <c r="I18" s="66" t="str">
        <f>C8</f>
        <v>中津ガールズ</v>
      </c>
      <c r="J18" s="67"/>
      <c r="K18" s="52" t="s">
        <v>31</v>
      </c>
      <c r="L18" s="63" t="str">
        <f>C9</f>
        <v>Team南大分</v>
      </c>
      <c r="M18" s="65"/>
    </row>
    <row r="19" spans="1:17" ht="21.75" customHeight="1" x14ac:dyDescent="0.25">
      <c r="A19" s="52" t="s">
        <v>32</v>
      </c>
      <c r="B19" s="50" t="s">
        <v>33</v>
      </c>
      <c r="C19" s="52" t="s">
        <v>34</v>
      </c>
      <c r="D19" s="66" t="str">
        <f>C6</f>
        <v>別府・日田・九重ガールズ</v>
      </c>
      <c r="E19" s="67"/>
      <c r="F19" s="52" t="s">
        <v>31</v>
      </c>
      <c r="G19" s="63" t="str">
        <f>C8</f>
        <v>中津ガールズ</v>
      </c>
      <c r="H19" s="65"/>
      <c r="I19" s="66" t="str">
        <f>C7</f>
        <v>カティオーラPramo</v>
      </c>
      <c r="J19" s="67"/>
      <c r="K19" s="52" t="s">
        <v>31</v>
      </c>
      <c r="L19" s="63" t="str">
        <f>C10</f>
        <v>FC.RosaClaroU-12</v>
      </c>
      <c r="M19" s="65"/>
    </row>
    <row r="20" spans="1:17" ht="11.25" customHeight="1" x14ac:dyDescent="0.25">
      <c r="A20" s="52"/>
      <c r="B20" s="50"/>
      <c r="C20" s="52" t="s">
        <v>35</v>
      </c>
      <c r="D20" s="54"/>
      <c r="E20" s="54"/>
      <c r="F20" s="48"/>
      <c r="G20" s="48"/>
      <c r="H20" s="48"/>
      <c r="I20" s="54"/>
      <c r="J20" s="54"/>
      <c r="K20" s="48"/>
      <c r="L20" s="48"/>
      <c r="M20" s="53"/>
    </row>
    <row r="21" spans="1:17" ht="21.75" customHeight="1" x14ac:dyDescent="0.25">
      <c r="A21" s="52" t="s">
        <v>36</v>
      </c>
      <c r="B21" s="50" t="s">
        <v>37</v>
      </c>
      <c r="C21" s="52" t="s">
        <v>34</v>
      </c>
      <c r="D21" s="63" t="str">
        <f>C7</f>
        <v>カティオーラPramo</v>
      </c>
      <c r="E21" s="65"/>
      <c r="F21" s="52" t="s">
        <v>31</v>
      </c>
      <c r="G21" s="63" t="str">
        <f>C9</f>
        <v>Team南大分</v>
      </c>
      <c r="H21" s="65"/>
      <c r="I21" s="66" t="str">
        <f>C6</f>
        <v>別府・日田・九重ガールズ</v>
      </c>
      <c r="J21" s="67"/>
      <c r="K21" s="52" t="s">
        <v>31</v>
      </c>
      <c r="L21" s="63" t="str">
        <f>C10</f>
        <v>FC.RosaClaroU-12</v>
      </c>
      <c r="M21" s="65"/>
    </row>
    <row r="22" spans="1:17" ht="21.75" customHeight="1" x14ac:dyDescent="0.25">
      <c r="A22" s="52" t="s">
        <v>38</v>
      </c>
      <c r="B22" s="50" t="s">
        <v>39</v>
      </c>
      <c r="C22" s="52" t="s">
        <v>34</v>
      </c>
      <c r="D22" s="63" t="str">
        <f>C8</f>
        <v>中津ガールズ</v>
      </c>
      <c r="E22" s="65"/>
      <c r="F22" s="52" t="s">
        <v>31</v>
      </c>
      <c r="G22" s="63" t="str">
        <f>C10</f>
        <v>FC.RosaClaroU-12</v>
      </c>
      <c r="H22" s="65"/>
      <c r="I22" s="66" t="str">
        <f>C6</f>
        <v>別府・日田・九重ガールズ</v>
      </c>
      <c r="J22" s="67"/>
      <c r="K22" s="52" t="s">
        <v>31</v>
      </c>
      <c r="L22" s="63" t="str">
        <f>C9</f>
        <v>Team南大分</v>
      </c>
      <c r="M22" s="65"/>
    </row>
    <row r="23" spans="1:17" ht="11.25" customHeight="1" x14ac:dyDescent="0.25">
      <c r="A23" s="52"/>
      <c r="B23" s="50"/>
      <c r="C23" s="52" t="s">
        <v>35</v>
      </c>
      <c r="D23" s="47"/>
      <c r="E23" s="48"/>
      <c r="F23" s="48"/>
      <c r="G23" s="48"/>
      <c r="H23" s="48"/>
      <c r="I23" s="54"/>
      <c r="J23" s="54"/>
      <c r="K23" s="48"/>
      <c r="L23" s="48"/>
      <c r="M23" s="53"/>
    </row>
    <row r="24" spans="1:17" ht="21.75" customHeight="1" x14ac:dyDescent="0.25">
      <c r="A24" s="52" t="s">
        <v>40</v>
      </c>
      <c r="B24" s="50" t="s">
        <v>41</v>
      </c>
      <c r="C24" s="52" t="s">
        <v>34</v>
      </c>
      <c r="D24" s="63" t="str">
        <f>C9</f>
        <v>Team南大分</v>
      </c>
      <c r="E24" s="65"/>
      <c r="F24" s="52" t="s">
        <v>31</v>
      </c>
      <c r="G24" s="63" t="str">
        <f>C10</f>
        <v>FC.RosaClaroU-12</v>
      </c>
      <c r="H24" s="65"/>
      <c r="I24" s="63" t="str">
        <f>C7</f>
        <v>カティオーラPramo</v>
      </c>
      <c r="J24" s="65"/>
      <c r="K24" s="52" t="s">
        <v>31</v>
      </c>
      <c r="L24" s="63" t="str">
        <f>C8</f>
        <v>中津ガールズ</v>
      </c>
      <c r="M24" s="65"/>
    </row>
    <row r="25" spans="1:17" ht="21.75" customHeight="1" x14ac:dyDescent="0.25">
      <c r="A25" s="52"/>
      <c r="B25" s="52"/>
      <c r="C25" s="52" t="s">
        <v>42</v>
      </c>
      <c r="D25" s="63" t="s">
        <v>43</v>
      </c>
      <c r="E25" s="64"/>
      <c r="F25" s="64"/>
      <c r="G25" s="64"/>
      <c r="H25" s="64"/>
      <c r="I25" s="64"/>
      <c r="J25" s="64"/>
      <c r="K25" s="64"/>
      <c r="L25" s="64"/>
      <c r="M25" s="65"/>
    </row>
    <row r="26" spans="1:17" ht="21.75" customHeight="1" x14ac:dyDescent="0.25">
      <c r="A26" s="52"/>
      <c r="B26" s="52"/>
      <c r="C26" s="52" t="s">
        <v>44</v>
      </c>
      <c r="D26" s="55"/>
      <c r="E26" s="56"/>
      <c r="F26" s="56"/>
      <c r="G26" s="56"/>
      <c r="H26" s="56"/>
      <c r="I26" s="56"/>
      <c r="J26" s="56"/>
      <c r="K26" s="56"/>
      <c r="L26" s="56"/>
      <c r="M26" s="59"/>
      <c r="N26" s="60"/>
      <c r="O26" s="60"/>
      <c r="P26" s="60"/>
      <c r="Q26" s="60"/>
    </row>
    <row r="27" spans="1:17" ht="21.7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1:17" ht="21.75" customHeight="1" x14ac:dyDescent="0.3">
      <c r="A28" s="57" t="s">
        <v>45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7" ht="21.75" customHeight="1" x14ac:dyDescent="0.3">
      <c r="A29" s="43"/>
      <c r="B29" s="43"/>
      <c r="C29" s="58" t="s">
        <v>46</v>
      </c>
      <c r="D29" s="58"/>
      <c r="E29" s="43"/>
      <c r="F29" s="43"/>
      <c r="G29" s="43"/>
      <c r="H29" s="43"/>
      <c r="I29" s="43"/>
      <c r="J29" s="43"/>
      <c r="K29" s="43"/>
      <c r="L29" s="43"/>
      <c r="M29" s="43"/>
    </row>
    <row r="30" spans="1:17" ht="21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7" ht="21.75" customHeight="1" x14ac:dyDescent="0.3">
      <c r="A31" s="43"/>
      <c r="B31" s="43" t="s">
        <v>47</v>
      </c>
      <c r="C31" s="43"/>
      <c r="D31" s="43"/>
      <c r="E31" s="43" t="s">
        <v>48</v>
      </c>
      <c r="F31" s="43"/>
      <c r="G31" s="43"/>
      <c r="H31" s="43"/>
      <c r="I31" s="43"/>
      <c r="J31" s="43"/>
      <c r="K31" s="43"/>
      <c r="L31" s="43"/>
      <c r="M31" s="43"/>
    </row>
    <row r="32" spans="1:17" ht="21.75" customHeight="1" x14ac:dyDescent="0.3">
      <c r="A32" s="43"/>
      <c r="B32" s="43" t="s">
        <v>49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 ht="21.75" customHeight="1" x14ac:dyDescent="0.3">
      <c r="A33" s="43"/>
      <c r="B33" s="43" t="s">
        <v>50</v>
      </c>
      <c r="C33" s="43"/>
      <c r="D33" s="43"/>
      <c r="E33" s="43" t="s">
        <v>51</v>
      </c>
      <c r="F33" s="43"/>
      <c r="G33" s="43"/>
      <c r="H33" s="43"/>
      <c r="I33" s="43"/>
      <c r="J33" s="43"/>
      <c r="K33" s="43"/>
      <c r="L33" s="43"/>
      <c r="M33" s="43"/>
    </row>
    <row r="34" spans="1:13" ht="21.75" customHeight="1" x14ac:dyDescent="0.3">
      <c r="A34" s="43"/>
      <c r="B34" s="43" t="s">
        <v>52</v>
      </c>
      <c r="C34" s="43"/>
      <c r="D34" s="43"/>
      <c r="E34" s="43" t="s">
        <v>53</v>
      </c>
      <c r="F34" s="43"/>
      <c r="G34" s="43"/>
      <c r="H34" s="43"/>
      <c r="I34" s="43"/>
      <c r="J34" s="43"/>
      <c r="K34" s="43"/>
      <c r="L34" s="43"/>
      <c r="M34" s="43"/>
    </row>
    <row r="35" spans="1:13" ht="21.75" customHeight="1" x14ac:dyDescent="0.3">
      <c r="A35" s="43"/>
      <c r="B35" s="43" t="s">
        <v>54</v>
      </c>
      <c r="C35" s="43"/>
      <c r="D35" s="43"/>
      <c r="E35" s="43" t="s">
        <v>55</v>
      </c>
      <c r="F35" s="43"/>
      <c r="G35" s="43"/>
      <c r="H35" s="43"/>
      <c r="I35" s="43"/>
      <c r="J35" s="43"/>
      <c r="K35" s="43"/>
      <c r="L35" s="43"/>
      <c r="M35" s="43"/>
    </row>
    <row r="36" spans="1:13" ht="21.75" customHeight="1" x14ac:dyDescent="0.3">
      <c r="A36" s="43"/>
      <c r="B36" s="43" t="s">
        <v>56</v>
      </c>
      <c r="C36" s="43"/>
      <c r="D36" s="43"/>
      <c r="E36" s="43" t="s">
        <v>57</v>
      </c>
      <c r="F36" s="43"/>
      <c r="G36" s="43"/>
      <c r="H36" s="43"/>
      <c r="I36" s="43"/>
      <c r="J36" s="43"/>
      <c r="K36" s="43"/>
      <c r="L36" s="43"/>
      <c r="M36" s="43"/>
    </row>
    <row r="37" spans="1:13" ht="21.75" customHeight="1" x14ac:dyDescent="0.3">
      <c r="A37" s="43"/>
      <c r="B37" s="43" t="s">
        <v>58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 ht="21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 ht="21.75" customHeight="1" x14ac:dyDescent="0.3">
      <c r="A39" s="43"/>
      <c r="B39" s="43" t="s">
        <v>59</v>
      </c>
      <c r="C39" s="43"/>
      <c r="D39" s="43"/>
      <c r="E39" s="43" t="s">
        <v>48</v>
      </c>
      <c r="F39" s="43"/>
      <c r="G39" s="43"/>
      <c r="H39" s="43"/>
      <c r="I39" s="43"/>
      <c r="J39" s="43"/>
      <c r="K39" s="43"/>
      <c r="L39" s="43"/>
      <c r="M39" s="43"/>
    </row>
    <row r="40" spans="1:13" ht="21.75" customHeight="1" x14ac:dyDescent="0.3">
      <c r="A40" s="43"/>
      <c r="B40" s="43" t="s">
        <v>60</v>
      </c>
      <c r="C40" s="43"/>
      <c r="D40" s="43"/>
      <c r="F40" s="43"/>
      <c r="G40" s="43"/>
      <c r="H40" s="43"/>
      <c r="I40" s="43"/>
      <c r="J40" s="43"/>
      <c r="K40" s="43"/>
      <c r="L40" s="43"/>
      <c r="M40" s="43"/>
    </row>
    <row r="41" spans="1:13" ht="21.75" customHeight="1" x14ac:dyDescent="0.3">
      <c r="A41" s="43"/>
      <c r="B41" s="43" t="s">
        <v>61</v>
      </c>
      <c r="C41" s="43"/>
      <c r="D41" s="43"/>
      <c r="E41" s="43" t="s">
        <v>62</v>
      </c>
      <c r="F41" s="43"/>
      <c r="G41" s="43"/>
      <c r="H41" s="43"/>
      <c r="I41" s="43"/>
      <c r="J41" s="43"/>
      <c r="K41" s="43"/>
      <c r="L41" s="43"/>
      <c r="M41" s="43"/>
    </row>
    <row r="42" spans="1:13" ht="21.75" customHeight="1" x14ac:dyDescent="0.3">
      <c r="A42" s="43"/>
      <c r="B42" s="43" t="s">
        <v>63</v>
      </c>
      <c r="C42" s="43"/>
      <c r="D42" s="43"/>
      <c r="E42" s="43" t="s">
        <v>51</v>
      </c>
      <c r="F42" s="43"/>
      <c r="G42" s="43"/>
      <c r="H42" s="43"/>
      <c r="I42" s="43"/>
      <c r="J42" s="43"/>
      <c r="K42" s="43"/>
      <c r="L42" s="43"/>
      <c r="M42" s="43"/>
    </row>
    <row r="43" spans="1:13" ht="21.75" customHeight="1" x14ac:dyDescent="0.3">
      <c r="A43" s="43"/>
      <c r="B43" s="43" t="s">
        <v>64</v>
      </c>
      <c r="C43" s="43"/>
      <c r="D43" s="43"/>
      <c r="E43" s="43" t="s">
        <v>65</v>
      </c>
      <c r="F43" s="43"/>
      <c r="G43" s="43"/>
      <c r="H43" s="43"/>
      <c r="I43" s="43"/>
      <c r="J43" s="43"/>
      <c r="K43" s="43"/>
      <c r="L43" s="43"/>
      <c r="M43" s="43"/>
    </row>
    <row r="44" spans="1:13" ht="21.75" customHeight="1" x14ac:dyDescent="0.3">
      <c r="B44" s="43" t="s">
        <v>66</v>
      </c>
      <c r="C44" s="43"/>
      <c r="D44" s="43"/>
      <c r="E44" s="43" t="s">
        <v>67</v>
      </c>
      <c r="F44" s="43"/>
      <c r="G44" s="43"/>
      <c r="H44" s="43"/>
      <c r="I44" s="43"/>
      <c r="J44" s="43"/>
      <c r="K44" s="43"/>
      <c r="L44" s="43"/>
      <c r="M44" s="43"/>
    </row>
    <row r="45" spans="1:13" ht="8.25" customHeight="1" x14ac:dyDescent="0.25"/>
  </sheetData>
  <mergeCells count="28">
    <mergeCell ref="A1:M1"/>
    <mergeCell ref="D14:H14"/>
    <mergeCell ref="I14:M14"/>
    <mergeCell ref="D15:M15"/>
    <mergeCell ref="D16:M16"/>
    <mergeCell ref="D17:H17"/>
    <mergeCell ref="I17:M17"/>
    <mergeCell ref="D18:E18"/>
    <mergeCell ref="G18:H18"/>
    <mergeCell ref="I18:J18"/>
    <mergeCell ref="L18:M18"/>
    <mergeCell ref="D19:E19"/>
    <mergeCell ref="G19:H19"/>
    <mergeCell ref="I19:J19"/>
    <mergeCell ref="L19:M19"/>
    <mergeCell ref="D21:E21"/>
    <mergeCell ref="G21:H21"/>
    <mergeCell ref="I21:J21"/>
    <mergeCell ref="L21:M21"/>
    <mergeCell ref="D25:M25"/>
    <mergeCell ref="D22:E22"/>
    <mergeCell ref="G22:H22"/>
    <mergeCell ref="I22:J22"/>
    <mergeCell ref="L22:M22"/>
    <mergeCell ref="D24:E24"/>
    <mergeCell ref="G24:H24"/>
    <mergeCell ref="I24:J24"/>
    <mergeCell ref="L24:M24"/>
  </mergeCells>
  <phoneticPr fontId="22"/>
  <printOptions horizontalCentered="1"/>
  <pageMargins left="0.59055118110236204" right="0.196850393700787" top="0.196850393700787" bottom="0.196850393700787" header="0.511811023622047" footer="0.511811023622047"/>
  <pageSetup paperSize="9" scale="8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J38"/>
  <sheetViews>
    <sheetView showGridLines="0" tabSelected="1" workbookViewId="0"/>
  </sheetViews>
  <sheetFormatPr defaultColWidth="2.46484375" defaultRowHeight="14.1" customHeight="1" x14ac:dyDescent="0.25"/>
  <cols>
    <col min="1" max="2" width="2.46484375" style="40"/>
    <col min="3" max="3" width="2.73046875" style="40" customWidth="1"/>
    <col min="4" max="4" width="2.46484375" style="40"/>
    <col min="5" max="6" width="2.73046875" style="40" customWidth="1"/>
    <col min="7" max="7" width="2.46484375" style="40"/>
    <col min="8" max="9" width="2.73046875" style="40" customWidth="1"/>
    <col min="10" max="10" width="2.46484375" style="40"/>
    <col min="11" max="12" width="2.73046875" style="40" customWidth="1"/>
    <col min="13" max="13" width="2.46484375" style="40"/>
    <col min="14" max="15" width="2.73046875" style="40" customWidth="1"/>
    <col min="16" max="16" width="2.46484375" style="40"/>
    <col min="17" max="17" width="2.73046875" style="40" customWidth="1"/>
    <col min="18" max="16384" width="2.46484375" style="40"/>
  </cols>
  <sheetData>
    <row r="2" spans="1:36" ht="14.1" customHeight="1" x14ac:dyDescent="0.25">
      <c r="B2" s="148" t="s">
        <v>68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1:36" ht="14.1" customHeight="1" x14ac:dyDescent="0.25">
      <c r="A3" s="41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6" ht="14.1" customHeight="1" x14ac:dyDescent="0.25">
      <c r="A4" s="41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6" ht="14.1" customHeight="1" x14ac:dyDescent="0.25">
      <c r="A5" s="41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</row>
    <row r="6" spans="1:36" ht="14.1" customHeight="1" x14ac:dyDescent="0.25">
      <c r="A6" s="39"/>
    </row>
    <row r="7" spans="1:36" ht="14.1" customHeight="1" x14ac:dyDescent="0.25">
      <c r="A7" s="39"/>
      <c r="U7" s="40" t="s">
        <v>69</v>
      </c>
      <c r="W7" s="79" t="s">
        <v>70</v>
      </c>
      <c r="X7" s="79"/>
      <c r="Y7" s="79"/>
      <c r="Z7" s="79"/>
      <c r="AA7" s="79"/>
      <c r="AB7" s="79"/>
      <c r="AC7" s="79"/>
      <c r="AD7" s="79"/>
      <c r="AE7" s="79"/>
      <c r="AF7" s="79"/>
    </row>
    <row r="8" spans="1:36" ht="14.1" customHeight="1" x14ac:dyDescent="0.25">
      <c r="A8" s="39"/>
      <c r="U8" s="40" t="s">
        <v>71</v>
      </c>
      <c r="W8" s="80" t="s">
        <v>72</v>
      </c>
      <c r="X8" s="80"/>
      <c r="Y8" s="80"/>
      <c r="Z8" s="80"/>
      <c r="AA8" s="80"/>
      <c r="AB8" s="80"/>
      <c r="AC8" s="80"/>
      <c r="AD8" s="80"/>
      <c r="AE8" s="80"/>
      <c r="AF8" s="80"/>
    </row>
    <row r="9" spans="1:36" ht="14.1" customHeight="1" x14ac:dyDescent="0.25">
      <c r="A9" s="39"/>
    </row>
    <row r="13" spans="1:36" ht="14.1" customHeight="1" x14ac:dyDescent="0.25">
      <c r="B13" s="129"/>
      <c r="C13" s="129"/>
      <c r="D13" s="129"/>
      <c r="E13" s="130" t="str">
        <f>'日程 '!C6</f>
        <v>別府・日田・九重ガールズ</v>
      </c>
      <c r="F13" s="130"/>
      <c r="G13" s="130"/>
      <c r="H13" s="131" t="str">
        <f>'日程 '!C7</f>
        <v>カティオーラPramo</v>
      </c>
      <c r="I13" s="131"/>
      <c r="J13" s="131"/>
      <c r="K13" s="131" t="str">
        <f>'日程 '!C8</f>
        <v>中津ガールズ</v>
      </c>
      <c r="L13" s="131"/>
      <c r="M13" s="131"/>
      <c r="N13" s="131" t="str">
        <f>'日程 '!C9</f>
        <v>Team南大分</v>
      </c>
      <c r="O13" s="131"/>
      <c r="P13" s="131"/>
      <c r="Q13" s="131" t="str">
        <f>'日程 '!C10</f>
        <v>FC.RosaClaroU-12</v>
      </c>
      <c r="R13" s="131"/>
      <c r="S13" s="131"/>
      <c r="T13" s="132" t="s">
        <v>73</v>
      </c>
      <c r="U13" s="132"/>
      <c r="V13" s="132" t="s">
        <v>74</v>
      </c>
      <c r="W13" s="132"/>
      <c r="X13" s="132" t="s">
        <v>75</v>
      </c>
      <c r="Y13" s="132"/>
      <c r="Z13" s="132" t="s">
        <v>76</v>
      </c>
      <c r="AA13" s="132"/>
      <c r="AB13" s="132" t="s">
        <v>77</v>
      </c>
      <c r="AC13" s="132"/>
      <c r="AD13" s="132" t="s">
        <v>78</v>
      </c>
      <c r="AE13" s="132"/>
      <c r="AF13" s="133" t="s">
        <v>79</v>
      </c>
      <c r="AG13" s="133"/>
      <c r="AH13" s="134" t="s">
        <v>80</v>
      </c>
      <c r="AI13" s="134"/>
    </row>
    <row r="14" spans="1:36" ht="14.1" customHeight="1" x14ac:dyDescent="0.25">
      <c r="B14" s="129"/>
      <c r="C14" s="129"/>
      <c r="D14" s="129"/>
      <c r="E14" s="130"/>
      <c r="F14" s="130"/>
      <c r="G14" s="130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3"/>
      <c r="AG14" s="133"/>
      <c r="AH14" s="134"/>
      <c r="AI14" s="134"/>
    </row>
    <row r="15" spans="1:36" ht="14.1" customHeight="1" x14ac:dyDescent="0.25">
      <c r="B15" s="135" t="str">
        <f>E13</f>
        <v>別府・日田・九重ガールズ</v>
      </c>
      <c r="C15" s="135"/>
      <c r="D15" s="135"/>
      <c r="E15" s="136"/>
      <c r="F15" s="136"/>
      <c r="G15" s="136"/>
      <c r="H15" s="137"/>
      <c r="I15" s="138" t="str">
        <f>IF(H16="","",IF(H16&gt;J16,"○",IF(H16&lt;J16,"●",IF(H16=J16,"△"))))</f>
        <v>△</v>
      </c>
      <c r="J15" s="139"/>
      <c r="K15" s="137"/>
      <c r="L15" s="138" t="str">
        <f>IF(K16="","",IF(K16&gt;M16,"○",IF(K16&lt;M16,"●",IF(K16=M16,"△"))))</f>
        <v>●</v>
      </c>
      <c r="M15" s="139"/>
      <c r="N15" s="137"/>
      <c r="O15" s="138" t="str">
        <f t="shared" ref="O15:O19" si="0">IF(N16="","",IF(N16&gt;P16,"○",IF(N16&lt;P16,"●",IF(N16=P16,"△"))))</f>
        <v>●</v>
      </c>
      <c r="P15" s="139"/>
      <c r="Q15" s="137"/>
      <c r="R15" s="138" t="str">
        <f t="shared" ref="R15:R19" si="1">IF(Q16="","",IF(Q16&gt;S16,"○",IF(Q16&lt;S16,"●",IF(Q16=S16,"△"))))</f>
        <v>●</v>
      </c>
      <c r="S15" s="139"/>
      <c r="T15" s="140">
        <f t="shared" ref="T15:T19" si="2">COUNTIF(E15:S15,"○")</f>
        <v>0</v>
      </c>
      <c r="U15" s="140"/>
      <c r="V15" s="140">
        <f t="shared" ref="V15:V19" si="3">COUNTIF(E15:S15,"△")+COUNTIF(E15:S15,"▲")</f>
        <v>1</v>
      </c>
      <c r="W15" s="140"/>
      <c r="X15" s="140">
        <f t="shared" ref="X15:X19" si="4">COUNTIF(E15:S15,"●")</f>
        <v>3</v>
      </c>
      <c r="Y15" s="140"/>
      <c r="Z15" s="140">
        <f>SUM(H16,K16,N16,Q16)</f>
        <v>1</v>
      </c>
      <c r="AA15" s="140"/>
      <c r="AB15" s="140">
        <f>SUM(J16,M16,P16,S16)</f>
        <v>8</v>
      </c>
      <c r="AC15" s="140"/>
      <c r="AD15" s="132">
        <f t="shared" ref="AD15:AD19" si="5">(T15*3)+(V15*1)</f>
        <v>1</v>
      </c>
      <c r="AE15" s="132"/>
      <c r="AF15" s="132">
        <f t="shared" ref="AF15:AF19" si="6">Z15-AB15</f>
        <v>-7</v>
      </c>
      <c r="AG15" s="132"/>
      <c r="AH15" s="141">
        <f>_xlfn.RANK.EQ(AJ15,$AJ$15:$AJ$24,0)</f>
        <v>4</v>
      </c>
      <c r="AI15" s="141"/>
      <c r="AJ15" s="42">
        <f t="shared" ref="AJ15:AJ19" si="7">AD15*100+Z15*10+AF15*1</f>
        <v>103</v>
      </c>
    </row>
    <row r="16" spans="1:36" ht="14.1" customHeight="1" x14ac:dyDescent="0.25">
      <c r="B16" s="135"/>
      <c r="C16" s="135"/>
      <c r="D16" s="135"/>
      <c r="E16" s="136"/>
      <c r="F16" s="136"/>
      <c r="G16" s="136"/>
      <c r="H16" s="142">
        <v>1</v>
      </c>
      <c r="I16" s="61" t="s">
        <v>81</v>
      </c>
      <c r="J16" s="143">
        <v>1</v>
      </c>
      <c r="K16" s="144">
        <v>0</v>
      </c>
      <c r="L16" s="62" t="s">
        <v>81</v>
      </c>
      <c r="M16" s="145">
        <v>1</v>
      </c>
      <c r="N16" s="144">
        <v>0</v>
      </c>
      <c r="O16" s="62" t="s">
        <v>81</v>
      </c>
      <c r="P16" s="145">
        <v>2</v>
      </c>
      <c r="Q16" s="144">
        <v>0</v>
      </c>
      <c r="R16" s="62" t="s">
        <v>81</v>
      </c>
      <c r="S16" s="145">
        <v>4</v>
      </c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32"/>
      <c r="AE16" s="132"/>
      <c r="AF16" s="132"/>
      <c r="AG16" s="132"/>
      <c r="AH16" s="141"/>
      <c r="AI16" s="141"/>
      <c r="AJ16" s="42"/>
    </row>
    <row r="17" spans="2:36" ht="14.1" customHeight="1" x14ac:dyDescent="0.25">
      <c r="B17" s="146" t="str">
        <f>H13</f>
        <v>カティオーラPramo</v>
      </c>
      <c r="C17" s="146"/>
      <c r="D17" s="146"/>
      <c r="E17" s="149"/>
      <c r="F17" s="150" t="str">
        <f t="shared" ref="F17:F21" si="8">IF(E18="","",IF(E18&gt;G18,"○",IF(E18&lt;G18,"●",IF(E18=G18,"△"))))</f>
        <v>△</v>
      </c>
      <c r="G17" s="150"/>
      <c r="H17" s="151"/>
      <c r="I17" s="152"/>
      <c r="J17" s="153"/>
      <c r="K17" s="150"/>
      <c r="L17" s="150" t="str">
        <f>IF(K18="","",IF(K18&gt;M18,"○",IF(K18&lt;M18,"●",IF(K18=M18,"△"))))</f>
        <v>●</v>
      </c>
      <c r="M17" s="154"/>
      <c r="N17" s="137"/>
      <c r="O17" s="138" t="str">
        <f t="shared" si="0"/>
        <v>●</v>
      </c>
      <c r="P17" s="139"/>
      <c r="Q17" s="137"/>
      <c r="R17" s="138" t="str">
        <f t="shared" si="1"/>
        <v>●</v>
      </c>
      <c r="S17" s="139"/>
      <c r="T17" s="140">
        <f t="shared" si="2"/>
        <v>0</v>
      </c>
      <c r="U17" s="140"/>
      <c r="V17" s="140">
        <f t="shared" si="3"/>
        <v>1</v>
      </c>
      <c r="W17" s="140"/>
      <c r="X17" s="140">
        <f t="shared" si="4"/>
        <v>3</v>
      </c>
      <c r="Y17" s="140"/>
      <c r="Z17" s="140">
        <f>SUM(E18,K18,N18,Q18)</f>
        <v>1</v>
      </c>
      <c r="AA17" s="140"/>
      <c r="AB17" s="140">
        <f>SUM(G18,M18,P18,S18)</f>
        <v>9</v>
      </c>
      <c r="AC17" s="140"/>
      <c r="AD17" s="132">
        <f t="shared" si="5"/>
        <v>1</v>
      </c>
      <c r="AE17" s="132"/>
      <c r="AF17" s="132">
        <f t="shared" si="6"/>
        <v>-8</v>
      </c>
      <c r="AG17" s="132"/>
      <c r="AH17" s="141">
        <f>_xlfn.RANK.EQ(AJ17,$AJ$15:$AJ$24,0)</f>
        <v>5</v>
      </c>
      <c r="AI17" s="141"/>
      <c r="AJ17" s="42">
        <f t="shared" si="7"/>
        <v>102</v>
      </c>
    </row>
    <row r="18" spans="2:36" ht="14.1" customHeight="1" x14ac:dyDescent="0.25">
      <c r="B18" s="146"/>
      <c r="C18" s="146"/>
      <c r="D18" s="146"/>
      <c r="E18" s="155">
        <f>J16</f>
        <v>1</v>
      </c>
      <c r="F18" s="156" t="s">
        <v>81</v>
      </c>
      <c r="G18" s="156">
        <f>H16</f>
        <v>1</v>
      </c>
      <c r="H18" s="157"/>
      <c r="I18" s="158"/>
      <c r="J18" s="159"/>
      <c r="K18" s="156">
        <v>0</v>
      </c>
      <c r="L18" s="156" t="s">
        <v>81</v>
      </c>
      <c r="M18" s="160">
        <v>3</v>
      </c>
      <c r="N18" s="142">
        <v>0</v>
      </c>
      <c r="O18" s="61" t="s">
        <v>81</v>
      </c>
      <c r="P18" s="143">
        <v>2</v>
      </c>
      <c r="Q18" s="142">
        <v>0</v>
      </c>
      <c r="R18" s="61" t="s">
        <v>81</v>
      </c>
      <c r="S18" s="143">
        <v>3</v>
      </c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32"/>
      <c r="AE18" s="132"/>
      <c r="AF18" s="132"/>
      <c r="AG18" s="132"/>
      <c r="AH18" s="141"/>
      <c r="AI18" s="141"/>
      <c r="AJ18" s="42"/>
    </row>
    <row r="19" spans="2:36" ht="14.1" customHeight="1" x14ac:dyDescent="0.25">
      <c r="B19" s="146" t="str">
        <f>K13</f>
        <v>中津ガールズ</v>
      </c>
      <c r="C19" s="146"/>
      <c r="D19" s="147"/>
      <c r="E19" s="149"/>
      <c r="F19" s="150" t="str">
        <f t="shared" si="8"/>
        <v>○</v>
      </c>
      <c r="G19" s="154"/>
      <c r="H19" s="149"/>
      <c r="I19" s="150" t="str">
        <f t="shared" ref="I19:I23" si="9">IF(H20="","",IF(H20&gt;J20,"○",IF(H20&lt;J20,"●",IF(H20=J20,"△"))))</f>
        <v>○</v>
      </c>
      <c r="J19" s="154"/>
      <c r="K19" s="152"/>
      <c r="L19" s="152"/>
      <c r="M19" s="153"/>
      <c r="N19" s="138"/>
      <c r="O19" s="138" t="str">
        <f t="shared" si="0"/>
        <v>△</v>
      </c>
      <c r="P19" s="139"/>
      <c r="Q19" s="137"/>
      <c r="R19" s="138" t="str">
        <f t="shared" si="1"/>
        <v>●</v>
      </c>
      <c r="S19" s="139"/>
      <c r="T19" s="140">
        <f t="shared" si="2"/>
        <v>2</v>
      </c>
      <c r="U19" s="140"/>
      <c r="V19" s="140">
        <f t="shared" si="3"/>
        <v>1</v>
      </c>
      <c r="W19" s="140"/>
      <c r="X19" s="140">
        <f t="shared" si="4"/>
        <v>1</v>
      </c>
      <c r="Y19" s="140"/>
      <c r="Z19" s="140">
        <f>SUM(H20,E20,N20,Q20)</f>
        <v>6</v>
      </c>
      <c r="AA19" s="140"/>
      <c r="AB19" s="140">
        <f>SUM(J20,G20,P20,S20)</f>
        <v>4</v>
      </c>
      <c r="AC19" s="140"/>
      <c r="AD19" s="132">
        <f t="shared" si="5"/>
        <v>7</v>
      </c>
      <c r="AE19" s="132"/>
      <c r="AF19" s="132">
        <f t="shared" si="6"/>
        <v>2</v>
      </c>
      <c r="AG19" s="132"/>
      <c r="AH19" s="141">
        <f>_xlfn.RANK.EQ(AJ19,$AJ$15:$AJ$24,0)</f>
        <v>3</v>
      </c>
      <c r="AI19" s="141"/>
      <c r="AJ19" s="42">
        <f t="shared" si="7"/>
        <v>762</v>
      </c>
    </row>
    <row r="20" spans="2:36" ht="14.1" customHeight="1" x14ac:dyDescent="0.25">
      <c r="B20" s="146"/>
      <c r="C20" s="146"/>
      <c r="D20" s="147"/>
      <c r="E20" s="161">
        <f>M16</f>
        <v>1</v>
      </c>
      <c r="F20" s="156" t="s">
        <v>81</v>
      </c>
      <c r="G20" s="162">
        <f>K16</f>
        <v>0</v>
      </c>
      <c r="H20" s="161">
        <f>M18</f>
        <v>3</v>
      </c>
      <c r="I20" s="156" t="s">
        <v>81</v>
      </c>
      <c r="J20" s="162">
        <f>K18</f>
        <v>0</v>
      </c>
      <c r="K20" s="163"/>
      <c r="L20" s="163"/>
      <c r="M20" s="164"/>
      <c r="N20" s="61">
        <v>1</v>
      </c>
      <c r="O20" s="61" t="s">
        <v>81</v>
      </c>
      <c r="P20" s="143">
        <v>1</v>
      </c>
      <c r="Q20" s="144">
        <v>1</v>
      </c>
      <c r="R20" s="62" t="s">
        <v>81</v>
      </c>
      <c r="S20" s="145">
        <v>3</v>
      </c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32"/>
      <c r="AE20" s="132"/>
      <c r="AF20" s="132"/>
      <c r="AG20" s="132"/>
      <c r="AH20" s="141"/>
      <c r="AI20" s="141"/>
      <c r="AJ20" s="42"/>
    </row>
    <row r="21" spans="2:36" ht="14.1" customHeight="1" x14ac:dyDescent="0.25">
      <c r="B21" s="146" t="str">
        <f>N13</f>
        <v>Team南大分</v>
      </c>
      <c r="C21" s="146"/>
      <c r="D21" s="146"/>
      <c r="E21" s="61"/>
      <c r="F21" s="138" t="str">
        <f t="shared" si="8"/>
        <v>○</v>
      </c>
      <c r="G21" s="61"/>
      <c r="H21" s="149"/>
      <c r="I21" s="150" t="str">
        <f t="shared" si="9"/>
        <v>○</v>
      </c>
      <c r="J21" s="154"/>
      <c r="K21" s="156"/>
      <c r="L21" s="150" t="str">
        <f>IF(K22="","",IF(K22&gt;M22,"○",IF(K22&lt;M22,"●",IF(K22=M22,"△"))))</f>
        <v>△</v>
      </c>
      <c r="M21" s="156"/>
      <c r="N21" s="151"/>
      <c r="O21" s="152"/>
      <c r="P21" s="153"/>
      <c r="Q21" s="150"/>
      <c r="R21" s="150" t="str">
        <f>IF(Q22="","",IF(Q22&gt;S22,"○",IF(Q22&lt;S22,"●",IF(Q22=S22,"△"))))</f>
        <v>○</v>
      </c>
      <c r="S21" s="154"/>
      <c r="T21" s="140">
        <f>COUNTIF(E21:S21,"○")</f>
        <v>3</v>
      </c>
      <c r="U21" s="140"/>
      <c r="V21" s="140">
        <f>COUNTIF(E21:S21,"△")+COUNTIF(E21:S21,"▲")</f>
        <v>1</v>
      </c>
      <c r="W21" s="140"/>
      <c r="X21" s="140">
        <f>COUNTIF(E21:S21,"●")</f>
        <v>0</v>
      </c>
      <c r="Y21" s="140"/>
      <c r="Z21" s="140">
        <f>SUM(H22,K22,E22,Q22)</f>
        <v>7</v>
      </c>
      <c r="AA21" s="140"/>
      <c r="AB21" s="140">
        <f>SUM(J22,M22,G22,S22)</f>
        <v>1</v>
      </c>
      <c r="AC21" s="140"/>
      <c r="AD21" s="132">
        <f>(T21*3)+(V21*1)</f>
        <v>10</v>
      </c>
      <c r="AE21" s="132"/>
      <c r="AF21" s="132">
        <f>Z21-AB21</f>
        <v>6</v>
      </c>
      <c r="AG21" s="132"/>
      <c r="AH21" s="141">
        <f>_xlfn.RANK.EQ(AJ21,$AJ$15:$AJ$24,0)</f>
        <v>1</v>
      </c>
      <c r="AI21" s="141"/>
      <c r="AJ21" s="42">
        <f>AD21*100+Z21*10+AF21*1</f>
        <v>1076</v>
      </c>
    </row>
    <row r="22" spans="2:36" ht="14.1" customHeight="1" x14ac:dyDescent="0.25">
      <c r="B22" s="146"/>
      <c r="C22" s="146"/>
      <c r="D22" s="146"/>
      <c r="E22" s="61">
        <f>P16</f>
        <v>2</v>
      </c>
      <c r="F22" s="61" t="s">
        <v>81</v>
      </c>
      <c r="G22" s="61">
        <f>N16</f>
        <v>0</v>
      </c>
      <c r="H22" s="161">
        <f>P18</f>
        <v>2</v>
      </c>
      <c r="I22" s="156" t="s">
        <v>81</v>
      </c>
      <c r="J22" s="162">
        <f>N18</f>
        <v>0</v>
      </c>
      <c r="K22" s="156">
        <f>P20</f>
        <v>1</v>
      </c>
      <c r="L22" s="156" t="s">
        <v>81</v>
      </c>
      <c r="M22" s="156">
        <f>N20</f>
        <v>1</v>
      </c>
      <c r="N22" s="165"/>
      <c r="O22" s="163"/>
      <c r="P22" s="164"/>
      <c r="Q22" s="156">
        <v>2</v>
      </c>
      <c r="R22" s="156" t="s">
        <v>81</v>
      </c>
      <c r="S22" s="160">
        <v>0</v>
      </c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32"/>
      <c r="AE22" s="132"/>
      <c r="AF22" s="132"/>
      <c r="AG22" s="132"/>
      <c r="AH22" s="141"/>
      <c r="AI22" s="141"/>
      <c r="AJ22" s="42"/>
    </row>
    <row r="23" spans="2:36" ht="14.1" customHeight="1" x14ac:dyDescent="0.25">
      <c r="B23" s="146" t="str">
        <f>Q13</f>
        <v>FC.RosaClaroU-12</v>
      </c>
      <c r="C23" s="146"/>
      <c r="D23" s="147"/>
      <c r="E23" s="137"/>
      <c r="F23" s="138" t="str">
        <f>IF(E24="","",IF(E24&gt;G24,"○",IF(E24&lt;G24,"●",IF(E24=G24,"△"))))</f>
        <v>○</v>
      </c>
      <c r="G23" s="139"/>
      <c r="H23" s="149"/>
      <c r="I23" s="150" t="str">
        <f t="shared" si="9"/>
        <v>○</v>
      </c>
      <c r="J23" s="154"/>
      <c r="K23" s="149"/>
      <c r="L23" s="150" t="str">
        <f>IF(K24="","",IF(K24&gt;M24,"○",IF(K24&lt;M24,"●",IF(K24=M24,"△"))))</f>
        <v>○</v>
      </c>
      <c r="M23" s="154"/>
      <c r="N23" s="150"/>
      <c r="O23" s="150" t="str">
        <f>IF(N24="","",IF(N24&gt;P24,"○",IF(N24&lt;P24,"●",IF(N24=P24,"△"))))</f>
        <v>●</v>
      </c>
      <c r="P23" s="154"/>
      <c r="Q23" s="151"/>
      <c r="R23" s="152"/>
      <c r="S23" s="153"/>
      <c r="T23" s="140">
        <f>COUNTIF(E23:S23,"○")</f>
        <v>3</v>
      </c>
      <c r="U23" s="140"/>
      <c r="V23" s="140">
        <f>COUNTIF(E23:S23,"△")+COUNTIF(E23:S23,"▲")</f>
        <v>0</v>
      </c>
      <c r="W23" s="140"/>
      <c r="X23" s="140">
        <f>COUNTIF(E23:S23,"●")</f>
        <v>1</v>
      </c>
      <c r="Y23" s="140"/>
      <c r="Z23" s="140">
        <f>SUM(H24,K24,N24,E24)</f>
        <v>10</v>
      </c>
      <c r="AA23" s="140"/>
      <c r="AB23" s="140">
        <f>SUM(J24,M24,P24,G24)</f>
        <v>3</v>
      </c>
      <c r="AC23" s="140"/>
      <c r="AD23" s="132">
        <f>(T23*3)+(V23*1)</f>
        <v>9</v>
      </c>
      <c r="AE23" s="132"/>
      <c r="AF23" s="132">
        <f>Z23-AB23</f>
        <v>7</v>
      </c>
      <c r="AG23" s="132"/>
      <c r="AH23" s="141">
        <f>_xlfn.RANK.EQ(AJ23,$AJ$15:$AJ$24,0)</f>
        <v>2</v>
      </c>
      <c r="AI23" s="141"/>
      <c r="AJ23" s="42">
        <f>AD23*100+Z23*10+AF23*1</f>
        <v>1007</v>
      </c>
    </row>
    <row r="24" spans="2:36" ht="14.1" customHeight="1" x14ac:dyDescent="0.25">
      <c r="B24" s="146"/>
      <c r="C24" s="146"/>
      <c r="D24" s="147"/>
      <c r="E24" s="144">
        <f>S16</f>
        <v>4</v>
      </c>
      <c r="F24" s="62" t="s">
        <v>81</v>
      </c>
      <c r="G24" s="145">
        <f>Q16</f>
        <v>0</v>
      </c>
      <c r="H24" s="161">
        <f>S18</f>
        <v>3</v>
      </c>
      <c r="I24" s="166" t="s">
        <v>81</v>
      </c>
      <c r="J24" s="162">
        <f>Q18</f>
        <v>0</v>
      </c>
      <c r="K24" s="161">
        <f>S20</f>
        <v>3</v>
      </c>
      <c r="L24" s="166" t="s">
        <v>81</v>
      </c>
      <c r="M24" s="162">
        <f>Q20</f>
        <v>1</v>
      </c>
      <c r="N24" s="166">
        <f>S22</f>
        <v>0</v>
      </c>
      <c r="O24" s="166" t="s">
        <v>81</v>
      </c>
      <c r="P24" s="162">
        <f>Q22</f>
        <v>2</v>
      </c>
      <c r="Q24" s="165"/>
      <c r="R24" s="163"/>
      <c r="S24" s="164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32"/>
      <c r="AE24" s="132"/>
      <c r="AF24" s="132"/>
      <c r="AG24" s="132"/>
      <c r="AH24" s="141"/>
      <c r="AI24" s="141"/>
      <c r="AJ24" s="42"/>
    </row>
    <row r="38" spans="1:31" s="39" customFormat="1" ht="14.1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</sheetData>
  <mergeCells count="67">
    <mergeCell ref="W7:AF7"/>
    <mergeCell ref="W8:AF8"/>
    <mergeCell ref="B13:D14"/>
    <mergeCell ref="E13:G14"/>
    <mergeCell ref="H13:J14"/>
    <mergeCell ref="K13:M14"/>
    <mergeCell ref="N13:P14"/>
    <mergeCell ref="Q13:S14"/>
    <mergeCell ref="T13:U14"/>
    <mergeCell ref="V13:W14"/>
    <mergeCell ref="X13:Y14"/>
    <mergeCell ref="Z13:AA14"/>
    <mergeCell ref="AB13:AC14"/>
    <mergeCell ref="AD13:AE14"/>
    <mergeCell ref="AF13:AG14"/>
    <mergeCell ref="B15:D16"/>
    <mergeCell ref="E15:G16"/>
    <mergeCell ref="B17:D18"/>
    <mergeCell ref="H17:J18"/>
    <mergeCell ref="B19:D20"/>
    <mergeCell ref="K19:M20"/>
    <mergeCell ref="B21:D22"/>
    <mergeCell ref="N21:P22"/>
    <mergeCell ref="B23:D24"/>
    <mergeCell ref="Q23:S24"/>
    <mergeCell ref="AB17:AC18"/>
    <mergeCell ref="AH13:AI14"/>
    <mergeCell ref="T15:U16"/>
    <mergeCell ref="V15:W16"/>
    <mergeCell ref="X15:Y16"/>
    <mergeCell ref="Z15:AA16"/>
    <mergeCell ref="AB15:AC16"/>
    <mergeCell ref="AD15:AE16"/>
    <mergeCell ref="AF15:AG16"/>
    <mergeCell ref="AH15:AI16"/>
    <mergeCell ref="AB21:AC22"/>
    <mergeCell ref="AD17:AE18"/>
    <mergeCell ref="AF17:AG18"/>
    <mergeCell ref="AH17:AI18"/>
    <mergeCell ref="T19:U20"/>
    <mergeCell ref="V19:W20"/>
    <mergeCell ref="X19:Y20"/>
    <mergeCell ref="Z19:AA20"/>
    <mergeCell ref="AB19:AC20"/>
    <mergeCell ref="AD19:AE20"/>
    <mergeCell ref="AF19:AG20"/>
    <mergeCell ref="AH19:AI20"/>
    <mergeCell ref="T17:U18"/>
    <mergeCell ref="V17:W18"/>
    <mergeCell ref="X17:Y18"/>
    <mergeCell ref="Z17:AA18"/>
    <mergeCell ref="B2:AI5"/>
    <mergeCell ref="AD21:AE22"/>
    <mergeCell ref="AF21:AG22"/>
    <mergeCell ref="AH21:AI22"/>
    <mergeCell ref="T23:U24"/>
    <mergeCell ref="V23:W24"/>
    <mergeCell ref="X23:Y24"/>
    <mergeCell ref="Z23:AA24"/>
    <mergeCell ref="AB23:AC24"/>
    <mergeCell ref="AD23:AE24"/>
    <mergeCell ref="AF23:AG24"/>
    <mergeCell ref="AH23:AI24"/>
    <mergeCell ref="T21:U22"/>
    <mergeCell ref="V21:W22"/>
    <mergeCell ref="X21:Y22"/>
    <mergeCell ref="Z21:AA22"/>
  </mergeCells>
  <phoneticPr fontId="22"/>
  <pageMargins left="0.70866141732283505" right="0.70866141732283505" top="0.74803149606299202" bottom="0.74803149606299202" header="0.31496062992126" footer="0.31496062992126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3"/>
  <sheetViews>
    <sheetView topLeftCell="A14" zoomScale="55" zoomScaleNormal="55" workbookViewId="0">
      <selection activeCell="N24" sqref="N24"/>
    </sheetView>
  </sheetViews>
  <sheetFormatPr defaultColWidth="8.73046875" defaultRowHeight="12.75" x14ac:dyDescent="0.25"/>
  <cols>
    <col min="1" max="1" width="12.265625" style="2" customWidth="1"/>
    <col min="2" max="10" width="3.73046875" style="2" customWidth="1"/>
    <col min="11" max="16384" width="8.73046875" style="2"/>
  </cols>
  <sheetData>
    <row r="1" spans="1:24" ht="18" customHeight="1" x14ac:dyDescent="0.25"/>
    <row r="2" spans="1:24" ht="36" customHeight="1" x14ac:dyDescent="0.5">
      <c r="A2" s="3" t="s">
        <v>82</v>
      </c>
    </row>
    <row r="3" spans="1:24" ht="55.5" x14ac:dyDescent="0.25">
      <c r="A3" s="4" t="s">
        <v>83</v>
      </c>
      <c r="B3" s="113" t="str">
        <f>A4</f>
        <v>RosaClaro</v>
      </c>
      <c r="C3" s="114"/>
      <c r="D3" s="114"/>
      <c r="E3" s="114" t="str">
        <f>A7</f>
        <v>POMATO</v>
      </c>
      <c r="F3" s="114"/>
      <c r="G3" s="114"/>
      <c r="H3" s="114" t="str">
        <f>A10</f>
        <v>南大分</v>
      </c>
      <c r="I3" s="114"/>
      <c r="J3" s="114"/>
      <c r="K3" s="31" t="s">
        <v>73</v>
      </c>
      <c r="L3" s="32" t="s">
        <v>84</v>
      </c>
      <c r="M3" s="32" t="s">
        <v>75</v>
      </c>
      <c r="N3" s="33" t="s">
        <v>76</v>
      </c>
      <c r="O3" s="33" t="s">
        <v>77</v>
      </c>
      <c r="P3" s="33" t="s">
        <v>78</v>
      </c>
      <c r="Q3" s="109" t="s">
        <v>85</v>
      </c>
      <c r="R3" s="110"/>
      <c r="S3" s="109" t="s">
        <v>79</v>
      </c>
      <c r="T3" s="110"/>
      <c r="U3" s="109" t="s">
        <v>86</v>
      </c>
      <c r="V3" s="110"/>
      <c r="W3" s="111" t="s">
        <v>87</v>
      </c>
      <c r="X3" s="112"/>
    </row>
    <row r="4" spans="1:24" ht="36" customHeight="1" x14ac:dyDescent="0.25">
      <c r="A4" s="105" t="s">
        <v>88</v>
      </c>
      <c r="B4" s="5"/>
      <c r="C4" s="6"/>
      <c r="D4" s="7"/>
      <c r="E4" s="8"/>
      <c r="F4" s="8" t="str">
        <f>IF(E6="","",IF(E6&gt;G6,"○",IF(E6&lt;G6,"●",IF(E6=G6,"△"))))</f>
        <v/>
      </c>
      <c r="G4" s="8"/>
      <c r="H4" s="9"/>
      <c r="I4" s="8"/>
      <c r="J4" s="34"/>
      <c r="K4" s="101">
        <f>COUNTIF(B4:J4,"○")</f>
        <v>0</v>
      </c>
      <c r="L4" s="99">
        <v>0</v>
      </c>
      <c r="M4" s="97">
        <f>COUNTIF(B4:J4,"●")</f>
        <v>0</v>
      </c>
      <c r="N4" s="97">
        <f>SUM(H6,E6)</f>
        <v>0</v>
      </c>
      <c r="O4" s="97">
        <f>SUM(J6,G6)</f>
        <v>0</v>
      </c>
      <c r="P4" s="97">
        <f>(K4*3)+(L4*1)</f>
        <v>0</v>
      </c>
      <c r="Q4" s="87" t="e">
        <f>RANK(P4,P$25:P$33)</f>
        <v>#N/A</v>
      </c>
      <c r="R4" s="89" t="s">
        <v>89</v>
      </c>
      <c r="S4" s="84">
        <f>N4-O4</f>
        <v>0</v>
      </c>
      <c r="T4" s="84"/>
      <c r="U4" s="87" t="e">
        <f>RANK(S4,S$26:S$33)</f>
        <v>#N/A</v>
      </c>
      <c r="V4" s="89" t="s">
        <v>89</v>
      </c>
      <c r="W4" s="85"/>
      <c r="X4" s="86"/>
    </row>
    <row r="5" spans="1:24" ht="36" customHeight="1" x14ac:dyDescent="0.25">
      <c r="A5" s="105"/>
      <c r="B5" s="10"/>
      <c r="C5" s="11"/>
      <c r="D5" s="12"/>
      <c r="E5" s="13"/>
      <c r="F5" s="13" t="s">
        <v>90</v>
      </c>
      <c r="G5" s="13"/>
      <c r="H5" s="14"/>
      <c r="I5" s="13" t="s">
        <v>90</v>
      </c>
      <c r="J5" s="22"/>
      <c r="K5" s="101"/>
      <c r="L5" s="96"/>
      <c r="M5" s="97"/>
      <c r="N5" s="97"/>
      <c r="O5" s="97"/>
      <c r="P5" s="97"/>
      <c r="Q5" s="87"/>
      <c r="R5" s="89"/>
      <c r="S5" s="84"/>
      <c r="T5" s="84"/>
      <c r="U5" s="87"/>
      <c r="V5" s="89"/>
      <c r="W5" s="85"/>
      <c r="X5" s="86"/>
    </row>
    <row r="6" spans="1:24" ht="36" customHeight="1" x14ac:dyDescent="0.25">
      <c r="A6" s="100"/>
      <c r="B6" s="15"/>
      <c r="C6" s="16"/>
      <c r="D6" s="17"/>
      <c r="E6" s="18"/>
      <c r="F6" s="19"/>
      <c r="G6" s="18"/>
      <c r="H6" s="20"/>
      <c r="I6" s="19"/>
      <c r="J6" s="24"/>
      <c r="K6" s="102"/>
      <c r="L6" s="97"/>
      <c r="M6" s="98"/>
      <c r="N6" s="98"/>
      <c r="O6" s="98"/>
      <c r="P6" s="98"/>
      <c r="Q6" s="88"/>
      <c r="R6" s="90"/>
      <c r="S6" s="81"/>
      <c r="T6" s="81"/>
      <c r="U6" s="88"/>
      <c r="V6" s="90"/>
      <c r="W6" s="82"/>
      <c r="X6" s="83"/>
    </row>
    <row r="7" spans="1:24" ht="36" customHeight="1" x14ac:dyDescent="0.25">
      <c r="A7" s="106" t="s">
        <v>91</v>
      </c>
      <c r="B7" s="21"/>
      <c r="C7" s="13" t="str">
        <f>IF(B9="","",IF(B9&gt;D9,"○",IF(B9&lt;D9,"●",IF(B9=D9,"△"))))</f>
        <v/>
      </c>
      <c r="D7" s="22"/>
      <c r="E7" s="11"/>
      <c r="F7" s="11"/>
      <c r="G7" s="11"/>
      <c r="H7" s="14"/>
      <c r="I7" s="13" t="str">
        <f>IF(H9="","",IF(H9&gt;J9,"○",IF(H9&lt;J9,"●",IF(H9=J9,"△"))))</f>
        <v/>
      </c>
      <c r="J7" s="22"/>
      <c r="K7" s="103">
        <f>COUNTIF(B7:J7,"○")</f>
        <v>0</v>
      </c>
      <c r="L7" s="95">
        <v>0</v>
      </c>
      <c r="M7" s="95">
        <f>COUNTIF(B7:J7,"●")</f>
        <v>0</v>
      </c>
      <c r="N7" s="95">
        <f>SUM(B9,H9)</f>
        <v>0</v>
      </c>
      <c r="O7" s="95">
        <f>SUM(D9,J9)</f>
        <v>0</v>
      </c>
      <c r="P7" s="95">
        <f>(K7*3)+(L7*1)</f>
        <v>0</v>
      </c>
      <c r="Q7" s="93" t="e">
        <f>RANK(P7,P$26:P$33)</f>
        <v>#N/A</v>
      </c>
      <c r="R7" s="91" t="s">
        <v>89</v>
      </c>
      <c r="S7" s="81">
        <f>N7-O7</f>
        <v>0</v>
      </c>
      <c r="T7" s="81"/>
      <c r="U7" s="93" t="e">
        <f>RANK(S7,S$26:S$33)</f>
        <v>#N/A</v>
      </c>
      <c r="V7" s="91" t="s">
        <v>89</v>
      </c>
      <c r="W7" s="82"/>
      <c r="X7" s="83"/>
    </row>
    <row r="8" spans="1:24" ht="36" customHeight="1" x14ac:dyDescent="0.25">
      <c r="A8" s="107"/>
      <c r="B8" s="21"/>
      <c r="C8" s="13" t="s">
        <v>90</v>
      </c>
      <c r="D8" s="22"/>
      <c r="E8" s="11"/>
      <c r="F8" s="11"/>
      <c r="G8" s="11"/>
      <c r="H8" s="14"/>
      <c r="I8" s="13" t="s">
        <v>90</v>
      </c>
      <c r="J8" s="22"/>
      <c r="K8" s="104"/>
      <c r="L8" s="96"/>
      <c r="M8" s="96"/>
      <c r="N8" s="96"/>
      <c r="O8" s="96"/>
      <c r="P8" s="96"/>
      <c r="Q8" s="94"/>
      <c r="R8" s="92"/>
      <c r="S8" s="81"/>
      <c r="T8" s="81"/>
      <c r="U8" s="94"/>
      <c r="V8" s="92"/>
      <c r="W8" s="82"/>
      <c r="X8" s="83"/>
    </row>
    <row r="9" spans="1:24" ht="36" customHeight="1" x14ac:dyDescent="0.25">
      <c r="A9" s="108"/>
      <c r="B9" s="23"/>
      <c r="C9" s="19"/>
      <c r="D9" s="24"/>
      <c r="E9" s="25"/>
      <c r="F9" s="16"/>
      <c r="G9" s="25"/>
      <c r="H9" s="20"/>
      <c r="I9" s="19"/>
      <c r="J9" s="24"/>
      <c r="K9" s="101"/>
      <c r="L9" s="97"/>
      <c r="M9" s="97"/>
      <c r="N9" s="97"/>
      <c r="O9" s="97"/>
      <c r="P9" s="97"/>
      <c r="Q9" s="87"/>
      <c r="R9" s="89"/>
      <c r="S9" s="81"/>
      <c r="T9" s="81"/>
      <c r="U9" s="87"/>
      <c r="V9" s="89"/>
      <c r="W9" s="82"/>
      <c r="X9" s="83"/>
    </row>
    <row r="10" spans="1:24" ht="36" customHeight="1" x14ac:dyDescent="0.25">
      <c r="A10" s="100" t="s">
        <v>92</v>
      </c>
      <c r="B10" s="21"/>
      <c r="C10" s="13"/>
      <c r="D10" s="22"/>
      <c r="E10" s="13"/>
      <c r="F10" s="13" t="str">
        <f>IF(E12="","",IF(E12&gt;G12,"○",IF(E12&lt;G12,"●",IF(E12=G12,"△"))))</f>
        <v/>
      </c>
      <c r="G10" s="13"/>
      <c r="H10" s="26"/>
      <c r="I10" s="11"/>
      <c r="J10" s="12"/>
      <c r="K10" s="102">
        <f>COUNTIF(B10:J10,"○")</f>
        <v>0</v>
      </c>
      <c r="L10" s="95">
        <v>0</v>
      </c>
      <c r="M10" s="98">
        <f>COUNTIF(B10:J10,"●")</f>
        <v>0</v>
      </c>
      <c r="N10" s="98">
        <f>SUM(B12,E12)</f>
        <v>0</v>
      </c>
      <c r="O10" s="98">
        <f>SUM(D12,G12)</f>
        <v>0</v>
      </c>
      <c r="P10" s="98">
        <f>(K10*3)+(L10*1)</f>
        <v>0</v>
      </c>
      <c r="Q10" s="88" t="e">
        <f>RANK(P10,P$26:P$33)</f>
        <v>#N/A</v>
      </c>
      <c r="R10" s="90" t="s">
        <v>89</v>
      </c>
      <c r="S10" s="81">
        <f>N10-O10</f>
        <v>0</v>
      </c>
      <c r="T10" s="81"/>
      <c r="U10" s="88" t="e">
        <f>RANK(S10,S$26:S$33)</f>
        <v>#N/A</v>
      </c>
      <c r="V10" s="90" t="s">
        <v>89</v>
      </c>
      <c r="W10" s="82"/>
      <c r="X10" s="83"/>
    </row>
    <row r="11" spans="1:24" ht="36" customHeight="1" x14ac:dyDescent="0.25">
      <c r="A11" s="100"/>
      <c r="B11" s="21"/>
      <c r="C11" s="13" t="s">
        <v>90</v>
      </c>
      <c r="D11" s="22"/>
      <c r="E11" s="13"/>
      <c r="F11" s="13" t="s">
        <v>90</v>
      </c>
      <c r="G11" s="13"/>
      <c r="H11" s="26"/>
      <c r="I11" s="11"/>
      <c r="J11" s="12"/>
      <c r="K11" s="102"/>
      <c r="L11" s="96"/>
      <c r="M11" s="98"/>
      <c r="N11" s="98"/>
      <c r="O11" s="98"/>
      <c r="P11" s="98"/>
      <c r="Q11" s="88"/>
      <c r="R11" s="90"/>
      <c r="S11" s="81"/>
      <c r="T11" s="81"/>
      <c r="U11" s="88"/>
      <c r="V11" s="90"/>
      <c r="W11" s="82"/>
      <c r="X11" s="83"/>
    </row>
    <row r="12" spans="1:24" ht="36" customHeight="1" x14ac:dyDescent="0.25">
      <c r="A12" s="100"/>
      <c r="B12" s="23"/>
      <c r="C12" s="19"/>
      <c r="D12" s="24"/>
      <c r="E12" s="18"/>
      <c r="F12" s="19"/>
      <c r="G12" s="18"/>
      <c r="H12" s="27"/>
      <c r="I12" s="16"/>
      <c r="J12" s="17"/>
      <c r="K12" s="102"/>
      <c r="L12" s="97"/>
      <c r="M12" s="98"/>
      <c r="N12" s="98"/>
      <c r="O12" s="98"/>
      <c r="P12" s="98"/>
      <c r="Q12" s="88"/>
      <c r="R12" s="90"/>
      <c r="S12" s="81"/>
      <c r="T12" s="81"/>
      <c r="U12" s="88"/>
      <c r="V12" s="90"/>
      <c r="W12" s="82"/>
      <c r="X12" s="83"/>
    </row>
    <row r="13" spans="1:24" ht="36" customHeight="1" x14ac:dyDescent="0.25">
      <c r="A13" s="28"/>
      <c r="B13" s="29"/>
      <c r="C13" s="30"/>
      <c r="D13" s="29"/>
      <c r="E13" s="29"/>
      <c r="F13" s="30"/>
      <c r="G13" s="29"/>
      <c r="H13" s="29"/>
      <c r="I13" s="30"/>
      <c r="J13" s="29"/>
      <c r="K13" s="29"/>
      <c r="L13" s="29"/>
      <c r="M13" s="29"/>
      <c r="N13" s="29"/>
      <c r="O13" s="29"/>
      <c r="P13" s="29"/>
      <c r="Q13" s="35"/>
      <c r="R13" s="36"/>
      <c r="S13" s="37"/>
      <c r="T13" s="37"/>
      <c r="U13" s="35"/>
      <c r="V13" s="36"/>
      <c r="W13" s="38"/>
      <c r="X13" s="38"/>
    </row>
    <row r="14" spans="1:24" ht="55.5" x14ac:dyDescent="0.25">
      <c r="A14" s="4" t="s">
        <v>83</v>
      </c>
      <c r="B14" s="113" t="str">
        <f>A15</f>
        <v>別府</v>
      </c>
      <c r="C14" s="114"/>
      <c r="D14" s="114"/>
      <c r="E14" s="114" t="str">
        <f>A18</f>
        <v>カティオーラ</v>
      </c>
      <c r="F14" s="114"/>
      <c r="G14" s="114"/>
      <c r="H14" s="114" t="str">
        <f>A21</f>
        <v>SKK</v>
      </c>
      <c r="I14" s="114"/>
      <c r="J14" s="114"/>
      <c r="K14" s="31" t="s">
        <v>73</v>
      </c>
      <c r="L14" s="32" t="s">
        <v>84</v>
      </c>
      <c r="M14" s="32" t="s">
        <v>75</v>
      </c>
      <c r="N14" s="33" t="s">
        <v>76</v>
      </c>
      <c r="O14" s="33" t="s">
        <v>77</v>
      </c>
      <c r="P14" s="33" t="s">
        <v>78</v>
      </c>
      <c r="Q14" s="109" t="s">
        <v>85</v>
      </c>
      <c r="R14" s="110"/>
      <c r="S14" s="109" t="s">
        <v>79</v>
      </c>
      <c r="T14" s="110"/>
      <c r="U14" s="109" t="s">
        <v>86</v>
      </c>
      <c r="V14" s="110"/>
      <c r="W14" s="111" t="s">
        <v>87</v>
      </c>
      <c r="X14" s="112"/>
    </row>
    <row r="15" spans="1:24" ht="36" customHeight="1" x14ac:dyDescent="0.25">
      <c r="A15" s="105" t="s">
        <v>93</v>
      </c>
      <c r="B15" s="5"/>
      <c r="C15" s="6"/>
      <c r="D15" s="7"/>
      <c r="E15" s="8"/>
      <c r="F15" s="8" t="str">
        <f>IF(E17="","",IF(E17&gt;G17,"○",IF(E17&lt;G17,"●",IF(E17=G17,"△"))))</f>
        <v/>
      </c>
      <c r="G15" s="8"/>
      <c r="H15" s="9"/>
      <c r="I15" s="8"/>
      <c r="J15" s="34"/>
      <c r="K15" s="101">
        <f>COUNTIF(B15:J15,"○")</f>
        <v>0</v>
      </c>
      <c r="L15" s="99">
        <v>0</v>
      </c>
      <c r="M15" s="97">
        <f>COUNTIF(B15:J15,"●")</f>
        <v>0</v>
      </c>
      <c r="N15" s="97">
        <f>SUM(H17,E17)</f>
        <v>0</v>
      </c>
      <c r="O15" s="97">
        <f>SUM(J17,G17)</f>
        <v>0</v>
      </c>
      <c r="P15" s="97">
        <f>(K15*3)+(L15*1)</f>
        <v>0</v>
      </c>
      <c r="Q15" s="87" t="e">
        <f>RANK(P15,P$25:P$33)</f>
        <v>#N/A</v>
      </c>
      <c r="R15" s="89" t="s">
        <v>89</v>
      </c>
      <c r="S15" s="84">
        <f>N15-O15</f>
        <v>0</v>
      </c>
      <c r="T15" s="84"/>
      <c r="U15" s="87">
        <f>RANK(S15,S15:T23)</f>
        <v>1</v>
      </c>
      <c r="V15" s="89" t="s">
        <v>89</v>
      </c>
      <c r="W15" s="85"/>
      <c r="X15" s="86"/>
    </row>
    <row r="16" spans="1:24" ht="36" customHeight="1" x14ac:dyDescent="0.25">
      <c r="A16" s="105"/>
      <c r="B16" s="10"/>
      <c r="C16" s="11"/>
      <c r="D16" s="12"/>
      <c r="E16" s="13"/>
      <c r="F16" s="13" t="s">
        <v>90</v>
      </c>
      <c r="G16" s="13"/>
      <c r="H16" s="14"/>
      <c r="I16" s="13" t="s">
        <v>90</v>
      </c>
      <c r="J16" s="22"/>
      <c r="K16" s="101"/>
      <c r="L16" s="96"/>
      <c r="M16" s="97"/>
      <c r="N16" s="97"/>
      <c r="O16" s="97"/>
      <c r="P16" s="97"/>
      <c r="Q16" s="87"/>
      <c r="R16" s="89"/>
      <c r="S16" s="84"/>
      <c r="T16" s="84"/>
      <c r="U16" s="87"/>
      <c r="V16" s="89"/>
      <c r="W16" s="85"/>
      <c r="X16" s="86"/>
    </row>
    <row r="17" spans="1:24" ht="36" customHeight="1" x14ac:dyDescent="0.25">
      <c r="A17" s="100"/>
      <c r="B17" s="15"/>
      <c r="C17" s="16"/>
      <c r="D17" s="17"/>
      <c r="E17" s="18"/>
      <c r="F17" s="19"/>
      <c r="G17" s="18"/>
      <c r="H17" s="20"/>
      <c r="I17" s="19"/>
      <c r="J17" s="24"/>
      <c r="K17" s="102"/>
      <c r="L17" s="97"/>
      <c r="M17" s="98"/>
      <c r="N17" s="98"/>
      <c r="O17" s="98"/>
      <c r="P17" s="98"/>
      <c r="Q17" s="88"/>
      <c r="R17" s="90"/>
      <c r="S17" s="81"/>
      <c r="T17" s="81"/>
      <c r="U17" s="88"/>
      <c r="V17" s="90"/>
      <c r="W17" s="82"/>
      <c r="X17" s="83"/>
    </row>
    <row r="18" spans="1:24" ht="36" customHeight="1" x14ac:dyDescent="0.25">
      <c r="A18" s="106" t="s">
        <v>94</v>
      </c>
      <c r="B18" s="21"/>
      <c r="C18" s="13" t="str">
        <f>IF(B20="","",IF(B20&gt;D20,"○",IF(B20&lt;D20,"●",IF(B20=D20,"△"))))</f>
        <v/>
      </c>
      <c r="D18" s="22"/>
      <c r="E18" s="11"/>
      <c r="F18" s="11"/>
      <c r="G18" s="11"/>
      <c r="H18" s="14"/>
      <c r="I18" s="13" t="str">
        <f>IF(H20="","",IF(H20&gt;J20,"○",IF(H20&lt;J20,"●",IF(H20=J20,"△"))))</f>
        <v/>
      </c>
      <c r="J18" s="22"/>
      <c r="K18" s="103">
        <f>COUNTIF(B18:J18,"○")</f>
        <v>0</v>
      </c>
      <c r="L18" s="95">
        <v>0</v>
      </c>
      <c r="M18" s="95">
        <f>COUNTIF(B18:J18,"●")</f>
        <v>0</v>
      </c>
      <c r="N18" s="95">
        <f>SUM(B20,H20)</f>
        <v>0</v>
      </c>
      <c r="O18" s="95">
        <f>SUM(D20,J20)</f>
        <v>0</v>
      </c>
      <c r="P18" s="95">
        <f>(K18*3)+(L18*1)</f>
        <v>0</v>
      </c>
      <c r="Q18" s="93" t="e">
        <f>RANK(P18,P$26:P$33)</f>
        <v>#N/A</v>
      </c>
      <c r="R18" s="91" t="s">
        <v>89</v>
      </c>
      <c r="S18" s="81">
        <f>N18-O18</f>
        <v>0</v>
      </c>
      <c r="T18" s="81"/>
      <c r="U18" s="87">
        <f>RANK(S18,S15:T23)</f>
        <v>1</v>
      </c>
      <c r="V18" s="91" t="s">
        <v>89</v>
      </c>
      <c r="W18" s="82"/>
      <c r="X18" s="83"/>
    </row>
    <row r="19" spans="1:24" ht="36" customHeight="1" x14ac:dyDescent="0.25">
      <c r="A19" s="107"/>
      <c r="B19" s="21"/>
      <c r="C19" s="13" t="s">
        <v>90</v>
      </c>
      <c r="D19" s="22"/>
      <c r="E19" s="11"/>
      <c r="F19" s="11"/>
      <c r="G19" s="11"/>
      <c r="H19" s="14"/>
      <c r="I19" s="13" t="s">
        <v>90</v>
      </c>
      <c r="J19" s="22"/>
      <c r="K19" s="104"/>
      <c r="L19" s="96"/>
      <c r="M19" s="96"/>
      <c r="N19" s="96"/>
      <c r="O19" s="96"/>
      <c r="P19" s="96"/>
      <c r="Q19" s="94"/>
      <c r="R19" s="92"/>
      <c r="S19" s="81"/>
      <c r="T19" s="81"/>
      <c r="U19" s="87"/>
      <c r="V19" s="92"/>
      <c r="W19" s="82"/>
      <c r="X19" s="83"/>
    </row>
    <row r="20" spans="1:24" ht="36" customHeight="1" x14ac:dyDescent="0.25">
      <c r="A20" s="108"/>
      <c r="B20" s="23"/>
      <c r="C20" s="19"/>
      <c r="D20" s="24"/>
      <c r="E20" s="25"/>
      <c r="F20" s="16"/>
      <c r="G20" s="25"/>
      <c r="H20" s="20"/>
      <c r="I20" s="19"/>
      <c r="J20" s="24"/>
      <c r="K20" s="101"/>
      <c r="L20" s="97"/>
      <c r="M20" s="97"/>
      <c r="N20" s="97"/>
      <c r="O20" s="97"/>
      <c r="P20" s="97"/>
      <c r="Q20" s="87"/>
      <c r="R20" s="89"/>
      <c r="S20" s="81"/>
      <c r="T20" s="81"/>
      <c r="U20" s="88"/>
      <c r="V20" s="89"/>
      <c r="W20" s="82"/>
      <c r="X20" s="83"/>
    </row>
    <row r="21" spans="1:24" ht="36" customHeight="1" x14ac:dyDescent="0.25">
      <c r="A21" s="100" t="s">
        <v>95</v>
      </c>
      <c r="B21" s="21"/>
      <c r="C21" s="13"/>
      <c r="D21" s="22"/>
      <c r="E21" s="13"/>
      <c r="F21" s="13" t="str">
        <f>IF(E23="","",IF(E23&gt;G23,"○",IF(E23&lt;G23,"●",IF(E23=G23,"△"))))</f>
        <v/>
      </c>
      <c r="G21" s="13"/>
      <c r="H21" s="26"/>
      <c r="I21" s="11"/>
      <c r="J21" s="12"/>
      <c r="K21" s="102">
        <f>COUNTIF(B21:J21,"○")</f>
        <v>0</v>
      </c>
      <c r="L21" s="95">
        <v>0</v>
      </c>
      <c r="M21" s="98">
        <f>COUNTIF(B21:J21,"●")</f>
        <v>0</v>
      </c>
      <c r="N21" s="98">
        <f>SUM(B23,E23)</f>
        <v>0</v>
      </c>
      <c r="O21" s="98">
        <f>SUM(D23,G23)</f>
        <v>0</v>
      </c>
      <c r="P21" s="98">
        <f>(K21*3)+(L21*1)</f>
        <v>0</v>
      </c>
      <c r="Q21" s="88" t="e">
        <f>RANK(P21,P$26:P$33)</f>
        <v>#N/A</v>
      </c>
      <c r="R21" s="90" t="s">
        <v>89</v>
      </c>
      <c r="S21" s="81">
        <f>N21-O21</f>
        <v>0</v>
      </c>
      <c r="T21" s="81"/>
      <c r="U21" s="87">
        <f>RANK(S21,S15:T23)</f>
        <v>1</v>
      </c>
      <c r="V21" s="90" t="s">
        <v>89</v>
      </c>
      <c r="W21" s="82"/>
      <c r="X21" s="83"/>
    </row>
    <row r="22" spans="1:24" ht="36" customHeight="1" x14ac:dyDescent="0.25">
      <c r="A22" s="100"/>
      <c r="B22" s="21"/>
      <c r="C22" s="13" t="s">
        <v>90</v>
      </c>
      <c r="D22" s="22"/>
      <c r="E22" s="13"/>
      <c r="F22" s="13" t="s">
        <v>90</v>
      </c>
      <c r="G22" s="13"/>
      <c r="H22" s="26"/>
      <c r="I22" s="11"/>
      <c r="J22" s="12"/>
      <c r="K22" s="102"/>
      <c r="L22" s="96"/>
      <c r="M22" s="98"/>
      <c r="N22" s="98"/>
      <c r="O22" s="98"/>
      <c r="P22" s="98"/>
      <c r="Q22" s="88"/>
      <c r="R22" s="90"/>
      <c r="S22" s="81"/>
      <c r="T22" s="81"/>
      <c r="U22" s="87"/>
      <c r="V22" s="90"/>
      <c r="W22" s="82"/>
      <c r="X22" s="83"/>
    </row>
    <row r="23" spans="1:24" ht="36" customHeight="1" x14ac:dyDescent="0.25">
      <c r="A23" s="100"/>
      <c r="B23" s="23"/>
      <c r="C23" s="19"/>
      <c r="D23" s="24"/>
      <c r="E23" s="18"/>
      <c r="F23" s="19"/>
      <c r="G23" s="18"/>
      <c r="H23" s="27"/>
      <c r="I23" s="16"/>
      <c r="J23" s="17"/>
      <c r="K23" s="102"/>
      <c r="L23" s="97"/>
      <c r="M23" s="98"/>
      <c r="N23" s="98"/>
      <c r="O23" s="98"/>
      <c r="P23" s="98"/>
      <c r="Q23" s="88"/>
      <c r="R23" s="90"/>
      <c r="S23" s="81"/>
      <c r="T23" s="81"/>
      <c r="U23" s="88"/>
      <c r="V23" s="90"/>
      <c r="W23" s="82"/>
      <c r="X23" s="83"/>
    </row>
  </sheetData>
  <mergeCells count="92">
    <mergeCell ref="B3:D3"/>
    <mergeCell ref="E3:G3"/>
    <mergeCell ref="H3:J3"/>
    <mergeCell ref="Q3:R3"/>
    <mergeCell ref="S3:T3"/>
    <mergeCell ref="U3:V3"/>
    <mergeCell ref="W3:X3"/>
    <mergeCell ref="B14:D14"/>
    <mergeCell ref="E14:G14"/>
    <mergeCell ref="H14:J14"/>
    <mergeCell ref="Q14:R14"/>
    <mergeCell ref="S14:T14"/>
    <mergeCell ref="U14:V14"/>
    <mergeCell ref="W14:X14"/>
    <mergeCell ref="L4:L6"/>
    <mergeCell ref="L7:L9"/>
    <mergeCell ref="L10:L12"/>
    <mergeCell ref="N4:N6"/>
    <mergeCell ref="N7:N9"/>
    <mergeCell ref="N10:N12"/>
    <mergeCell ref="P4:P6"/>
    <mergeCell ref="A21:A23"/>
    <mergeCell ref="K4:K6"/>
    <mergeCell ref="K7:K9"/>
    <mergeCell ref="K10:K12"/>
    <mergeCell ref="K15:K17"/>
    <mergeCell ref="K18:K20"/>
    <mergeCell ref="K21:K23"/>
    <mergeCell ref="A4:A6"/>
    <mergeCell ref="A7:A9"/>
    <mergeCell ref="A10:A12"/>
    <mergeCell ref="A15:A17"/>
    <mergeCell ref="A18:A20"/>
    <mergeCell ref="L15:L17"/>
    <mergeCell ref="L18:L20"/>
    <mergeCell ref="L21:L23"/>
    <mergeCell ref="M4:M6"/>
    <mergeCell ref="M7:M9"/>
    <mergeCell ref="M10:M12"/>
    <mergeCell ref="M15:M17"/>
    <mergeCell ref="M18:M20"/>
    <mergeCell ref="M21:M23"/>
    <mergeCell ref="N15:N17"/>
    <mergeCell ref="N18:N20"/>
    <mergeCell ref="N21:N23"/>
    <mergeCell ref="O4:O6"/>
    <mergeCell ref="O7:O9"/>
    <mergeCell ref="O10:O12"/>
    <mergeCell ref="O15:O17"/>
    <mergeCell ref="O18:O20"/>
    <mergeCell ref="O21:O23"/>
    <mergeCell ref="P7:P9"/>
    <mergeCell ref="P10:P12"/>
    <mergeCell ref="P15:P17"/>
    <mergeCell ref="P18:P20"/>
    <mergeCell ref="P21:P23"/>
    <mergeCell ref="Q21:Q23"/>
    <mergeCell ref="R4:R6"/>
    <mergeCell ref="R7:R9"/>
    <mergeCell ref="R10:R12"/>
    <mergeCell ref="R15:R17"/>
    <mergeCell ref="R18:R20"/>
    <mergeCell ref="R21:R23"/>
    <mergeCell ref="Q4:Q6"/>
    <mergeCell ref="Q7:Q9"/>
    <mergeCell ref="Q10:Q12"/>
    <mergeCell ref="Q15:Q17"/>
    <mergeCell ref="Q18:Q20"/>
    <mergeCell ref="S4:T6"/>
    <mergeCell ref="W4:X6"/>
    <mergeCell ref="S10:T12"/>
    <mergeCell ref="W10:X12"/>
    <mergeCell ref="S15:T17"/>
    <mergeCell ref="W15:X17"/>
    <mergeCell ref="V4:V6"/>
    <mergeCell ref="V7:V9"/>
    <mergeCell ref="V10:V12"/>
    <mergeCell ref="V15:V17"/>
    <mergeCell ref="U4:U6"/>
    <mergeCell ref="U7:U9"/>
    <mergeCell ref="U10:U12"/>
    <mergeCell ref="U15:U17"/>
    <mergeCell ref="S21:T23"/>
    <mergeCell ref="W21:X23"/>
    <mergeCell ref="S18:T20"/>
    <mergeCell ref="W18:X20"/>
    <mergeCell ref="S7:T9"/>
    <mergeCell ref="W7:X9"/>
    <mergeCell ref="U21:U23"/>
    <mergeCell ref="V18:V20"/>
    <mergeCell ref="V21:V23"/>
    <mergeCell ref="U18:U20"/>
  </mergeCells>
  <phoneticPr fontId="22"/>
  <pageMargins left="0.7" right="0.7" top="0.75" bottom="0.75" header="0.3" footer="0.3"/>
  <pageSetup paperSize="9" scale="6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"/>
  <sheetViews>
    <sheetView showGridLines="0" zoomScale="75" zoomScaleNormal="75" workbookViewId="0"/>
  </sheetViews>
  <sheetFormatPr defaultColWidth="9" defaultRowHeight="12.75" x14ac:dyDescent="0.25"/>
  <sheetData>
    <row r="1" spans="2:2" ht="27.75" x14ac:dyDescent="0.5">
      <c r="B1" s="1" t="s">
        <v>96</v>
      </c>
    </row>
  </sheetData>
  <phoneticPr fontId="22"/>
  <pageMargins left="0.78740157480314998" right="0.78740157480314998" top="0.98425196850393704" bottom="0.98425196850393704" header="0.511811023622047" footer="0.511811023622047"/>
  <pageSetup paperSize="9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showGridLines="0" workbookViewId="0">
      <selection activeCell="Q16" sqref="Q16"/>
    </sheetView>
  </sheetViews>
  <sheetFormatPr defaultColWidth="9" defaultRowHeight="12.75" x14ac:dyDescent="0.25"/>
  <cols>
    <col min="1" max="13" width="9.86328125" customWidth="1"/>
  </cols>
  <sheetData>
    <row r="1" spans="1:13" ht="21.75" customHeight="1" x14ac:dyDescent="0.25">
      <c r="A1" s="115" t="s">
        <v>97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 ht="21.75" customHeight="1" x14ac:dyDescent="0.2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21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ht="21.75" customHeight="1" x14ac:dyDescent="0.2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21.75" customHeight="1" x14ac:dyDescent="0.2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3" ht="21.75" customHeight="1" x14ac:dyDescent="0.25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3" ht="21.75" customHeight="1" x14ac:dyDescent="0.25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</row>
    <row r="8" spans="1:13" ht="20.25" customHeight="1" x14ac:dyDescent="0.25">
      <c r="A8" s="117" t="s">
        <v>98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</row>
    <row r="9" spans="1:13" ht="20.25" customHeight="1" x14ac:dyDescent="0.25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1:13" ht="20.25" customHeight="1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1:13" ht="20.25" customHeight="1" x14ac:dyDescent="0.25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  <row r="12" spans="1:13" ht="20.25" customHeight="1" x14ac:dyDescent="0.25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</row>
    <row r="13" spans="1:13" ht="19.5" customHeight="1" x14ac:dyDescent="0.25">
      <c r="A13" s="120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2"/>
    </row>
    <row r="14" spans="1:13" ht="19.5" customHeight="1" x14ac:dyDescent="0.25">
      <c r="A14" s="123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5"/>
    </row>
    <row r="15" spans="1:13" ht="19.5" customHeight="1" x14ac:dyDescent="0.25">
      <c r="A15" s="123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5"/>
    </row>
    <row r="16" spans="1:13" ht="19.5" customHeight="1" x14ac:dyDescent="0.25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5"/>
    </row>
    <row r="17" spans="1:13" ht="19.5" customHeight="1" x14ac:dyDescent="0.25">
      <c r="A17" s="123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5"/>
    </row>
    <row r="18" spans="1:13" ht="19.5" customHeight="1" x14ac:dyDescent="0.25">
      <c r="A18" s="123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5"/>
    </row>
    <row r="19" spans="1:13" ht="19.5" customHeight="1" x14ac:dyDescent="0.25">
      <c r="A19" s="123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5"/>
    </row>
    <row r="20" spans="1:13" ht="19.5" customHeight="1" x14ac:dyDescent="0.25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5"/>
    </row>
    <row r="21" spans="1:13" ht="19.5" customHeight="1" x14ac:dyDescent="0.25">
      <c r="A21" s="123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5"/>
    </row>
    <row r="22" spans="1:13" ht="19.5" customHeight="1" x14ac:dyDescent="0.25">
      <c r="A22" s="123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5"/>
    </row>
    <row r="23" spans="1:13" ht="19.5" customHeight="1" x14ac:dyDescent="0.25">
      <c r="A23" s="123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5"/>
    </row>
    <row r="24" spans="1:13" ht="19.5" customHeight="1" x14ac:dyDescent="0.25">
      <c r="A24" s="123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5"/>
    </row>
    <row r="25" spans="1:13" ht="19.5" customHeight="1" x14ac:dyDescent="0.25">
      <c r="A25" s="123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5"/>
    </row>
    <row r="26" spans="1:13" ht="19.5" customHeight="1" x14ac:dyDescent="0.25">
      <c r="A26" s="126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8"/>
    </row>
  </sheetData>
  <mergeCells count="3">
    <mergeCell ref="A1:M7"/>
    <mergeCell ref="A8:M12"/>
    <mergeCell ref="A13:M26"/>
  </mergeCells>
  <phoneticPr fontId="22"/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日程 </vt:lpstr>
      <vt:lpstr>組合せ</vt:lpstr>
      <vt:lpstr>星取表</vt:lpstr>
      <vt:lpstr>会場図</vt:lpstr>
      <vt:lpstr>駐車証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KUDO Toshiko</dc:creator>
  <cp:lastModifiedBy>貴士 上野</cp:lastModifiedBy>
  <cp:lastPrinted>2026-09-23T05:51:20Z</cp:lastPrinted>
  <dcterms:created xsi:type="dcterms:W3CDTF">2016-10-10T05:56:00Z</dcterms:created>
  <dcterms:modified xsi:type="dcterms:W3CDTF">2026-09-23T05:51:30Z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