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Desktop\"/>
    </mc:Choice>
  </mc:AlternateContent>
  <xr:revisionPtr revIDLastSave="0" documentId="13_ncr:1_{93A6DF8B-6985-466D-A1FC-FB3BEB1A007A}" xr6:coauthVersionLast="47" xr6:coauthVersionMax="47" xr10:uidLastSave="{00000000-0000-0000-0000-000000000000}"/>
  <bookViews>
    <workbookView xWindow="-108" yWindow="-108" windowWidth="23256" windowHeight="12456" tabRatio="820" activeTab="4" xr2:uid="{00000000-000D-0000-FFFF-FFFF00000000}"/>
  </bookViews>
  <sheets>
    <sheet name="実施要綱" sheetId="40" r:id="rId1"/>
    <sheet name="予選組合せ" sheetId="32" r:id="rId2"/>
    <sheet name="予選リーグ結果" sheetId="33" r:id="rId3"/>
    <sheet name="予選星取表" sheetId="34" r:id="rId4"/>
    <sheet name="決勝トーナメント結果" sheetId="36" r:id="rId5"/>
    <sheet name="フレンドリートーナメント結果" sheetId="37" r:id="rId6"/>
    <sheet name="駐車券 " sheetId="38" r:id="rId7"/>
  </sheets>
  <definedNames>
    <definedName name="_xlnm.Print_Area" localSheetId="5">フレンドリートーナメント結果!$A$1:$BV$40</definedName>
    <definedName name="_xlnm.Print_Area" localSheetId="4">決勝トーナメント結果!$A$1:$BQ$36</definedName>
    <definedName name="_xlnm.Print_Area" localSheetId="2">予選リーグ結果!$A$1:$AY$24</definedName>
    <definedName name="_xlnm.Print_Area" localSheetId="3">予選星取表!$A$1:$U$39,予選星取表!$A$41:$U$79,予選星取表!$A$81:$U$119,予選星取表!$A$121:$U$161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33" l="1"/>
  <c r="AL16" i="33" l="1"/>
  <c r="AH16" i="33"/>
  <c r="AL17" i="33"/>
  <c r="Z16" i="33"/>
  <c r="V16" i="33"/>
  <c r="Z17" i="33"/>
  <c r="T16" i="33"/>
  <c r="P16" i="33"/>
  <c r="T17" i="33"/>
  <c r="A126" i="34"/>
  <c r="A38" i="34"/>
  <c r="A36" i="34"/>
  <c r="A34" i="34"/>
  <c r="A28" i="34"/>
  <c r="A26" i="34"/>
  <c r="A24" i="34"/>
  <c r="A158" i="34"/>
  <c r="A156" i="34"/>
  <c r="A154" i="34"/>
  <c r="M147" i="34"/>
  <c r="H149" i="34" s="1"/>
  <c r="K147" i="34"/>
  <c r="M145" i="34"/>
  <c r="E149" i="34" s="1"/>
  <c r="K145" i="34"/>
  <c r="G149" i="34" s="1"/>
  <c r="J145" i="34"/>
  <c r="E147" i="34" s="1"/>
  <c r="H145" i="34"/>
  <c r="M143" i="34"/>
  <c r="B149" i="34" s="1"/>
  <c r="K143" i="34"/>
  <c r="J143" i="34"/>
  <c r="B147" i="34" s="1"/>
  <c r="H143" i="34"/>
  <c r="A148" i="34"/>
  <c r="K141" i="34" s="1"/>
  <c r="A146" i="34"/>
  <c r="A144" i="34"/>
  <c r="A138" i="34"/>
  <c r="A136" i="34"/>
  <c r="A134" i="34"/>
  <c r="M127" i="34"/>
  <c r="H129" i="34" s="1"/>
  <c r="K127" i="34"/>
  <c r="J129" i="34" s="1"/>
  <c r="M125" i="34"/>
  <c r="E129" i="34" s="1"/>
  <c r="K125" i="34"/>
  <c r="G129" i="34" s="1"/>
  <c r="J125" i="34"/>
  <c r="E127" i="34" s="1"/>
  <c r="H125" i="34"/>
  <c r="M123" i="34"/>
  <c r="B129" i="34" s="1"/>
  <c r="K123" i="34"/>
  <c r="D129" i="34" s="1"/>
  <c r="J123" i="34"/>
  <c r="B127" i="34" s="1"/>
  <c r="H123" i="34"/>
  <c r="D127" i="34" s="1"/>
  <c r="G123" i="34"/>
  <c r="B125" i="34" s="1"/>
  <c r="E123" i="34"/>
  <c r="D125" i="34" s="1"/>
  <c r="AX17" i="33"/>
  <c r="AX16" i="33"/>
  <c r="AT16" i="33"/>
  <c r="AR17" i="33"/>
  <c r="AS20" i="33" s="1"/>
  <c r="AN17" i="33"/>
  <c r="AN20" i="33" s="1"/>
  <c r="AR16" i="33"/>
  <c r="AS17" i="33" s="1"/>
  <c r="AN16" i="33"/>
  <c r="AS23" i="33" s="1"/>
  <c r="AF17" i="33"/>
  <c r="AG20" i="33" s="1"/>
  <c r="AB17" i="33"/>
  <c r="AF16" i="33"/>
  <c r="AG17" i="33" s="1"/>
  <c r="AF20" i="33"/>
  <c r="AF22" i="33" s="1"/>
  <c r="A128" i="34"/>
  <c r="K121" i="34" s="1"/>
  <c r="A124" i="34"/>
  <c r="A122" i="34"/>
  <c r="A118" i="34"/>
  <c r="A116" i="34"/>
  <c r="A114" i="34"/>
  <c r="A108" i="34"/>
  <c r="A106" i="34"/>
  <c r="A104" i="34"/>
  <c r="AR23" i="33"/>
  <c r="AB20" i="33"/>
  <c r="AG16" i="33"/>
  <c r="AF23" i="33"/>
  <c r="J95" i="34"/>
  <c r="H95" i="34"/>
  <c r="J93" i="34"/>
  <c r="H93" i="34"/>
  <c r="A96" i="34"/>
  <c r="A94" i="34"/>
  <c r="J85" i="34"/>
  <c r="H85" i="34"/>
  <c r="J83" i="34"/>
  <c r="H83" i="34"/>
  <c r="A86" i="34"/>
  <c r="A84" i="34"/>
  <c r="J75" i="34"/>
  <c r="H75" i="34"/>
  <c r="J73" i="34"/>
  <c r="H73" i="34"/>
  <c r="A76" i="34"/>
  <c r="A74" i="34"/>
  <c r="J63" i="34"/>
  <c r="H63" i="34"/>
  <c r="J65" i="34"/>
  <c r="H65" i="34"/>
  <c r="A64" i="34"/>
  <c r="J55" i="34"/>
  <c r="E57" i="34" s="1"/>
  <c r="H55" i="34"/>
  <c r="G57" i="34" s="1"/>
  <c r="J53" i="34"/>
  <c r="B57" i="34" s="1"/>
  <c r="G53" i="34"/>
  <c r="B55" i="34" s="1"/>
  <c r="H53" i="34"/>
  <c r="E53" i="34"/>
  <c r="D55" i="34" s="1"/>
  <c r="A56" i="34"/>
  <c r="A54" i="34"/>
  <c r="A52" i="34"/>
  <c r="J43" i="34"/>
  <c r="H43" i="34"/>
  <c r="J45" i="34"/>
  <c r="H45" i="34"/>
  <c r="A46" i="34"/>
  <c r="A44" i="34"/>
  <c r="N20" i="33"/>
  <c r="N23" i="33" s="1"/>
  <c r="N17" i="33"/>
  <c r="O23" i="33" s="1"/>
  <c r="J17" i="33"/>
  <c r="J23" i="33" s="1"/>
  <c r="O17" i="33"/>
  <c r="H20" i="33"/>
  <c r="H23" i="33" s="1"/>
  <c r="H17" i="33"/>
  <c r="D17" i="33"/>
  <c r="I20" i="33" s="1"/>
  <c r="I23" i="33"/>
  <c r="D23" i="33"/>
  <c r="AX9" i="33"/>
  <c r="AY6" i="33" s="1"/>
  <c r="AX6" i="33"/>
  <c r="AY12" i="33" s="1"/>
  <c r="AT6" i="33"/>
  <c r="AT12" i="33" s="1"/>
  <c r="AX12" i="33"/>
  <c r="AR9" i="33"/>
  <c r="A66" i="34" s="1"/>
  <c r="AR6" i="33"/>
  <c r="AS12" i="33" s="1"/>
  <c r="AN6" i="33"/>
  <c r="AN12" i="33" s="1"/>
  <c r="AS6" i="33"/>
  <c r="AL9" i="33"/>
  <c r="AM6" i="33" s="1"/>
  <c r="AL6" i="33"/>
  <c r="AM12" i="33" s="1"/>
  <c r="AH6" i="33"/>
  <c r="AM9" i="33" s="1"/>
  <c r="AG12" i="33"/>
  <c r="AG6" i="33"/>
  <c r="AF9" i="33"/>
  <c r="AF12" i="33" s="1"/>
  <c r="AF6" i="33"/>
  <c r="AB9" i="33" s="1"/>
  <c r="AB6" i="33"/>
  <c r="AB12" i="33" s="1"/>
  <c r="Z6" i="33"/>
  <c r="Z5" i="33"/>
  <c r="V5" i="33"/>
  <c r="T6" i="33"/>
  <c r="T5" i="33"/>
  <c r="P5" i="33"/>
  <c r="A18" i="34"/>
  <c r="A16" i="34"/>
  <c r="A14" i="34"/>
  <c r="N6" i="33"/>
  <c r="N5" i="33"/>
  <c r="J5" i="33"/>
  <c r="A8" i="34"/>
  <c r="A6" i="34"/>
  <c r="A4" i="34"/>
  <c r="D6" i="33"/>
  <c r="H6" i="33"/>
  <c r="H5" i="33"/>
  <c r="D5" i="33"/>
  <c r="AH17" i="33"/>
  <c r="AH15" i="33"/>
  <c r="AB15" i="33"/>
  <c r="V6" i="33"/>
  <c r="P6" i="33"/>
  <c r="AH12" i="33"/>
  <c r="A142" i="34"/>
  <c r="A132" i="34"/>
  <c r="A112" i="34"/>
  <c r="A32" i="34"/>
  <c r="D147" i="34"/>
  <c r="E143" i="34"/>
  <c r="G143" i="34"/>
  <c r="B145" i="34" s="1"/>
  <c r="E3" i="34"/>
  <c r="AN19" i="33" l="1"/>
  <c r="AN22" i="33" s="1"/>
  <c r="E128" i="34"/>
  <c r="AR12" i="33"/>
  <c r="AL12" i="33"/>
  <c r="I17" i="33"/>
  <c r="AR20" i="33"/>
  <c r="AR22" i="33" s="1"/>
  <c r="AG9" i="33"/>
  <c r="H124" i="34"/>
  <c r="H52" i="34"/>
  <c r="K124" i="34"/>
  <c r="B124" i="34"/>
  <c r="K146" i="34"/>
  <c r="J149" i="34"/>
  <c r="R128" i="34"/>
  <c r="H122" i="34"/>
  <c r="B128" i="34"/>
  <c r="B126" i="34"/>
  <c r="S128" i="34"/>
  <c r="H128" i="34"/>
  <c r="K144" i="34"/>
  <c r="E148" i="34"/>
  <c r="H148" i="34"/>
  <c r="E56" i="34"/>
  <c r="B54" i="34"/>
  <c r="K142" i="34"/>
  <c r="R148" i="34"/>
  <c r="D149" i="34"/>
  <c r="S148" i="34" s="1"/>
  <c r="AG23" i="33"/>
  <c r="E122" i="34"/>
  <c r="K122" i="34"/>
  <c r="G127" i="34"/>
  <c r="E126" i="34" s="1"/>
  <c r="K126" i="34"/>
  <c r="AS16" i="33"/>
  <c r="AS22" i="33"/>
  <c r="AR19" i="33"/>
  <c r="AN23" i="33"/>
  <c r="AS19" i="33"/>
  <c r="AB19" i="33"/>
  <c r="AB22" i="33" s="1"/>
  <c r="AG22" i="33"/>
  <c r="AF19" i="33"/>
  <c r="AB23" i="33"/>
  <c r="AG19" i="33"/>
  <c r="H54" i="34"/>
  <c r="D57" i="34"/>
  <c r="B56" i="34" s="1"/>
  <c r="E52" i="34"/>
  <c r="J20" i="33"/>
  <c r="O20" i="33"/>
  <c r="D20" i="33"/>
  <c r="AT9" i="33"/>
  <c r="AY9" i="33"/>
  <c r="AN9" i="33"/>
  <c r="AS9" i="33"/>
  <c r="AH9" i="33"/>
  <c r="S142" i="34"/>
  <c r="E142" i="34"/>
  <c r="D145" i="34"/>
  <c r="B144" i="34" s="1"/>
  <c r="H144" i="34"/>
  <c r="H142" i="34"/>
  <c r="R144" i="34"/>
  <c r="N142" i="34"/>
  <c r="O142" i="34"/>
  <c r="P142" i="34"/>
  <c r="R146" i="34"/>
  <c r="G147" i="34"/>
  <c r="S146" i="34" s="1"/>
  <c r="R142" i="34"/>
  <c r="B146" i="34"/>
  <c r="H94" i="34"/>
  <c r="B148" i="34" l="1"/>
  <c r="T128" i="34"/>
  <c r="P128" i="34"/>
  <c r="O128" i="34"/>
  <c r="N128" i="34"/>
  <c r="Q128" i="34" s="1"/>
  <c r="P148" i="34"/>
  <c r="O148" i="34"/>
  <c r="N148" i="34"/>
  <c r="T148" i="34"/>
  <c r="S144" i="34"/>
  <c r="T144" i="34" s="1"/>
  <c r="T142" i="34"/>
  <c r="E146" i="34"/>
  <c r="P146" i="34" s="1"/>
  <c r="Q142" i="34"/>
  <c r="T146" i="34"/>
  <c r="O144" i="34"/>
  <c r="P144" i="34"/>
  <c r="N144" i="34"/>
  <c r="X142" i="34" l="1"/>
  <c r="N146" i="34"/>
  <c r="Q146" i="34" s="1"/>
  <c r="Q148" i="34"/>
  <c r="O146" i="34"/>
  <c r="Q144" i="34"/>
  <c r="W144" i="34" l="1"/>
  <c r="M157" i="34"/>
  <c r="H159" i="34" s="1"/>
  <c r="K157" i="34"/>
  <c r="J159" i="34" s="1"/>
  <c r="M155" i="34"/>
  <c r="E159" i="34" s="1"/>
  <c r="K155" i="34"/>
  <c r="J155" i="34"/>
  <c r="E157" i="34" s="1"/>
  <c r="H155" i="34"/>
  <c r="M153" i="34"/>
  <c r="B159" i="34" s="1"/>
  <c r="K153" i="34"/>
  <c r="J153" i="34"/>
  <c r="B157" i="34" s="1"/>
  <c r="H153" i="34"/>
  <c r="D157" i="34" s="1"/>
  <c r="G153" i="34"/>
  <c r="B155" i="34" s="1"/>
  <c r="E153" i="34"/>
  <c r="D155" i="34" s="1"/>
  <c r="M137" i="34"/>
  <c r="H139" i="34" s="1"/>
  <c r="K137" i="34"/>
  <c r="J139" i="34" s="1"/>
  <c r="M135" i="34"/>
  <c r="E139" i="34" s="1"/>
  <c r="K135" i="34"/>
  <c r="J135" i="34"/>
  <c r="E137" i="34" s="1"/>
  <c r="H135" i="34"/>
  <c r="M133" i="34"/>
  <c r="B139" i="34" s="1"/>
  <c r="K133" i="34"/>
  <c r="J133" i="34"/>
  <c r="B137" i="34" s="1"/>
  <c r="H133" i="34"/>
  <c r="G133" i="34"/>
  <c r="B135" i="34" s="1"/>
  <c r="E133" i="34"/>
  <c r="D135" i="34" s="1"/>
  <c r="M117" i="34"/>
  <c r="K117" i="34"/>
  <c r="J119" i="34" s="1"/>
  <c r="M115" i="34"/>
  <c r="E119" i="34" s="1"/>
  <c r="K115" i="34"/>
  <c r="J115" i="34"/>
  <c r="E117" i="34" s="1"/>
  <c r="H115" i="34"/>
  <c r="M113" i="34"/>
  <c r="B119" i="34" s="1"/>
  <c r="K113" i="34"/>
  <c r="J113" i="34"/>
  <c r="B117" i="34" s="1"/>
  <c r="H113" i="34"/>
  <c r="D117" i="34" s="1"/>
  <c r="G113" i="34"/>
  <c r="B115" i="34" s="1"/>
  <c r="E113" i="34"/>
  <c r="D115" i="34" s="1"/>
  <c r="M107" i="34"/>
  <c r="H109" i="34" s="1"/>
  <c r="K107" i="34"/>
  <c r="J109" i="34" s="1"/>
  <c r="M105" i="34"/>
  <c r="E109" i="34" s="1"/>
  <c r="K105" i="34"/>
  <c r="J105" i="34"/>
  <c r="E107" i="34" s="1"/>
  <c r="H105" i="34"/>
  <c r="M103" i="34"/>
  <c r="B109" i="34" s="1"/>
  <c r="K103" i="34"/>
  <c r="J103" i="34"/>
  <c r="B107" i="34" s="1"/>
  <c r="H103" i="34"/>
  <c r="G103" i="34"/>
  <c r="B105" i="34" s="1"/>
  <c r="E103" i="34"/>
  <c r="E97" i="34"/>
  <c r="B97" i="34"/>
  <c r="G93" i="34"/>
  <c r="B95" i="34" s="1"/>
  <c r="E93" i="34"/>
  <c r="D95" i="34" s="1"/>
  <c r="E87" i="34"/>
  <c r="B87" i="34"/>
  <c r="G83" i="34"/>
  <c r="B85" i="34" s="1"/>
  <c r="E83" i="34"/>
  <c r="E77" i="34"/>
  <c r="B77" i="34"/>
  <c r="D77" i="34"/>
  <c r="G73" i="34"/>
  <c r="B75" i="34" s="1"/>
  <c r="E73" i="34"/>
  <c r="D75" i="34" s="1"/>
  <c r="E67" i="34"/>
  <c r="B67" i="34"/>
  <c r="D67" i="34"/>
  <c r="G63" i="34"/>
  <c r="B65" i="34" s="1"/>
  <c r="E63" i="34"/>
  <c r="D65" i="34" s="1"/>
  <c r="E47" i="34"/>
  <c r="B47" i="34"/>
  <c r="D47" i="34"/>
  <c r="G43" i="34"/>
  <c r="B45" i="34" s="1"/>
  <c r="E43" i="34"/>
  <c r="D45" i="34" s="1"/>
  <c r="M37" i="34"/>
  <c r="H39" i="34" s="1"/>
  <c r="K37" i="34"/>
  <c r="J39" i="34" s="1"/>
  <c r="M35" i="34"/>
  <c r="E39" i="34" s="1"/>
  <c r="K35" i="34"/>
  <c r="J35" i="34"/>
  <c r="E37" i="34" s="1"/>
  <c r="H35" i="34"/>
  <c r="M33" i="34"/>
  <c r="B39" i="34" s="1"/>
  <c r="K33" i="34"/>
  <c r="J33" i="34"/>
  <c r="B37" i="34" s="1"/>
  <c r="H33" i="34"/>
  <c r="G33" i="34"/>
  <c r="B35" i="34" s="1"/>
  <c r="E33" i="34"/>
  <c r="D35" i="34" s="1"/>
  <c r="M27" i="34"/>
  <c r="H29" i="34" s="1"/>
  <c r="K27" i="34"/>
  <c r="J29" i="34" s="1"/>
  <c r="M25" i="34"/>
  <c r="E29" i="34" s="1"/>
  <c r="K25" i="34"/>
  <c r="J25" i="34"/>
  <c r="H25" i="34"/>
  <c r="G27" i="34" s="1"/>
  <c r="M23" i="34"/>
  <c r="K23" i="34"/>
  <c r="D29" i="34" s="1"/>
  <c r="J23" i="34"/>
  <c r="B27" i="34" s="1"/>
  <c r="H23" i="34"/>
  <c r="D27" i="34" s="1"/>
  <c r="G23" i="34"/>
  <c r="B25" i="34" s="1"/>
  <c r="E23" i="34"/>
  <c r="M17" i="34"/>
  <c r="H19" i="34" s="1"/>
  <c r="K17" i="34"/>
  <c r="J19" i="34" s="1"/>
  <c r="M15" i="34"/>
  <c r="E19" i="34" s="1"/>
  <c r="K15" i="34"/>
  <c r="J15" i="34"/>
  <c r="E17" i="34" s="1"/>
  <c r="H15" i="34"/>
  <c r="M13" i="34"/>
  <c r="B19" i="34" s="1"/>
  <c r="K13" i="34"/>
  <c r="J13" i="34"/>
  <c r="B17" i="34" s="1"/>
  <c r="H13" i="34"/>
  <c r="G13" i="34"/>
  <c r="B15" i="34" s="1"/>
  <c r="E13" i="34"/>
  <c r="D15" i="34" s="1"/>
  <c r="M7" i="34"/>
  <c r="K7" i="34"/>
  <c r="M5" i="34"/>
  <c r="K5" i="34"/>
  <c r="J5" i="34"/>
  <c r="H5" i="34"/>
  <c r="M3" i="34"/>
  <c r="K3" i="34"/>
  <c r="J3" i="34"/>
  <c r="H3" i="34"/>
  <c r="G3" i="34"/>
  <c r="K152" i="34" l="1"/>
  <c r="K132" i="34"/>
  <c r="K112" i="34"/>
  <c r="H114" i="34"/>
  <c r="K102" i="34"/>
  <c r="H104" i="34"/>
  <c r="G107" i="34"/>
  <c r="E106" i="34" s="1"/>
  <c r="H84" i="34"/>
  <c r="H74" i="34"/>
  <c r="H64" i="34"/>
  <c r="H44" i="34"/>
  <c r="H34" i="34"/>
  <c r="K154" i="34"/>
  <c r="H132" i="34"/>
  <c r="K134" i="34"/>
  <c r="H102" i="34"/>
  <c r="K104" i="34"/>
  <c r="H82" i="34"/>
  <c r="K34" i="34"/>
  <c r="K136" i="34"/>
  <c r="E102" i="34"/>
  <c r="E82" i="34"/>
  <c r="E152" i="34"/>
  <c r="B114" i="34"/>
  <c r="B116" i="34"/>
  <c r="K116" i="34"/>
  <c r="H112" i="34"/>
  <c r="E62" i="34"/>
  <c r="K114" i="34"/>
  <c r="K106" i="34"/>
  <c r="K14" i="34"/>
  <c r="H62" i="34"/>
  <c r="H119" i="34"/>
  <c r="H118" i="34" s="1"/>
  <c r="H18" i="34"/>
  <c r="B14" i="34"/>
  <c r="H28" i="34"/>
  <c r="K22" i="34"/>
  <c r="K26" i="34"/>
  <c r="H24" i="34"/>
  <c r="K36" i="34"/>
  <c r="H38" i="34"/>
  <c r="B66" i="34"/>
  <c r="B64" i="34"/>
  <c r="H72" i="34"/>
  <c r="B76" i="34"/>
  <c r="B74" i="34"/>
  <c r="D85" i="34"/>
  <c r="B84" i="34" s="1"/>
  <c r="B94" i="34"/>
  <c r="D105" i="34"/>
  <c r="B104" i="34" s="1"/>
  <c r="H108" i="34"/>
  <c r="H138" i="34"/>
  <c r="B134" i="34"/>
  <c r="H152" i="34"/>
  <c r="B156" i="34"/>
  <c r="B154" i="34"/>
  <c r="H158" i="34"/>
  <c r="K156" i="34"/>
  <c r="H154" i="34"/>
  <c r="H134" i="34"/>
  <c r="E132" i="34"/>
  <c r="E112" i="34"/>
  <c r="H92" i="34"/>
  <c r="E92" i="34"/>
  <c r="E72" i="34"/>
  <c r="D159" i="34"/>
  <c r="B158" i="34" s="1"/>
  <c r="G157" i="34"/>
  <c r="E156" i="34" s="1"/>
  <c r="G159" i="34"/>
  <c r="E158" i="34" s="1"/>
  <c r="D137" i="34"/>
  <c r="B136" i="34" s="1"/>
  <c r="D139" i="34"/>
  <c r="B138" i="34" s="1"/>
  <c r="G137" i="34"/>
  <c r="E136" i="34" s="1"/>
  <c r="G139" i="34"/>
  <c r="E138" i="34" s="1"/>
  <c r="G117" i="34"/>
  <c r="E116" i="34" s="1"/>
  <c r="D119" i="34"/>
  <c r="B118" i="34" s="1"/>
  <c r="G119" i="34"/>
  <c r="E118" i="34" s="1"/>
  <c r="D107" i="34"/>
  <c r="B106" i="34" s="1"/>
  <c r="D109" i="34"/>
  <c r="B108" i="34" s="1"/>
  <c r="G109" i="34"/>
  <c r="E108" i="34" s="1"/>
  <c r="D97" i="34"/>
  <c r="B96" i="34" s="1"/>
  <c r="G97" i="34"/>
  <c r="E96" i="34" s="1"/>
  <c r="D87" i="34"/>
  <c r="B86" i="34" s="1"/>
  <c r="G87" i="34"/>
  <c r="E86" i="34" s="1"/>
  <c r="G77" i="34"/>
  <c r="E76" i="34" s="1"/>
  <c r="G67" i="34"/>
  <c r="E66" i="34" s="1"/>
  <c r="H42" i="34"/>
  <c r="B46" i="34"/>
  <c r="B44" i="34"/>
  <c r="E42" i="34"/>
  <c r="G47" i="34"/>
  <c r="E46" i="34" s="1"/>
  <c r="K32" i="34"/>
  <c r="H32" i="34"/>
  <c r="B34" i="34"/>
  <c r="D37" i="34"/>
  <c r="B36" i="34" s="1"/>
  <c r="D39" i="34"/>
  <c r="B38" i="34" s="1"/>
  <c r="E32" i="34"/>
  <c r="G37" i="34"/>
  <c r="E36" i="34" s="1"/>
  <c r="G39" i="34"/>
  <c r="E38" i="34" s="1"/>
  <c r="K24" i="34"/>
  <c r="E27" i="34"/>
  <c r="E26" i="34" s="1"/>
  <c r="B29" i="34"/>
  <c r="B28" i="34" s="1"/>
  <c r="E22" i="34"/>
  <c r="B26" i="34"/>
  <c r="H22" i="34"/>
  <c r="D25" i="34"/>
  <c r="B24" i="34" s="1"/>
  <c r="G29" i="34"/>
  <c r="E28" i="34" s="1"/>
  <c r="K16" i="34"/>
  <c r="H14" i="34"/>
  <c r="K12" i="34"/>
  <c r="H12" i="34"/>
  <c r="E12" i="34"/>
  <c r="D17" i="34"/>
  <c r="B16" i="34" s="1"/>
  <c r="D19" i="34"/>
  <c r="B18" i="34" s="1"/>
  <c r="G17" i="34"/>
  <c r="E16" i="34" s="1"/>
  <c r="G19" i="34"/>
  <c r="E18" i="34" s="1"/>
  <c r="J9" i="34" l="1"/>
  <c r="A152" i="34"/>
  <c r="B151" i="34" s="1"/>
  <c r="H141" i="34"/>
  <c r="E141" i="34"/>
  <c r="B141" i="34"/>
  <c r="B131" i="34"/>
  <c r="H121" i="34"/>
  <c r="E121" i="34"/>
  <c r="B121" i="34"/>
  <c r="B111" i="34"/>
  <c r="K101" i="34"/>
  <c r="H101" i="34"/>
  <c r="E101" i="34"/>
  <c r="A102" i="34"/>
  <c r="B101" i="34" s="1"/>
  <c r="H91" i="34"/>
  <c r="A92" i="34"/>
  <c r="B91" i="34" s="1"/>
  <c r="H81" i="34"/>
  <c r="E81" i="34"/>
  <c r="A82" i="34"/>
  <c r="B81" i="34" s="1"/>
  <c r="H71" i="34"/>
  <c r="E71" i="34"/>
  <c r="A72" i="34"/>
  <c r="B71" i="34" s="1"/>
  <c r="H61" i="34"/>
  <c r="E61" i="34"/>
  <c r="A62" i="34"/>
  <c r="B61" i="34" s="1"/>
  <c r="E51" i="34"/>
  <c r="B51" i="34"/>
  <c r="H41" i="34"/>
  <c r="E41" i="34"/>
  <c r="A42" i="34"/>
  <c r="B41" i="34" s="1"/>
  <c r="K31" i="34"/>
  <c r="E31" i="34"/>
  <c r="B31" i="34"/>
  <c r="K21" i="34"/>
  <c r="H21" i="34"/>
  <c r="E21" i="34"/>
  <c r="A22" i="34"/>
  <c r="B21" i="34" s="1"/>
  <c r="K11" i="34"/>
  <c r="H11" i="34"/>
  <c r="E11" i="34"/>
  <c r="A12" i="34"/>
  <c r="B11" i="34" s="1"/>
  <c r="K1" i="34"/>
  <c r="H1" i="34"/>
  <c r="E1" i="34"/>
  <c r="A2" i="34"/>
  <c r="B1" i="34" s="1"/>
  <c r="AX23" i="33"/>
  <c r="AY20" i="33"/>
  <c r="AT17" i="33"/>
  <c r="AT20" i="33" s="1"/>
  <c r="AM17" i="33"/>
  <c r="AM19" i="33"/>
  <c r="AH23" i="33"/>
  <c r="AA17" i="33"/>
  <c r="V17" i="33"/>
  <c r="V20" i="33" s="1"/>
  <c r="U17" i="33"/>
  <c r="U23" i="33"/>
  <c r="U20" i="33"/>
  <c r="P17" i="33"/>
  <c r="U22" i="33" s="1"/>
  <c r="AN4" i="33"/>
  <c r="AH4" i="33"/>
  <c r="AA6" i="33"/>
  <c r="Z9" i="33"/>
  <c r="Z11" i="33" s="1"/>
  <c r="AA9" i="33"/>
  <c r="AA11" i="33"/>
  <c r="T12" i="33"/>
  <c r="U12" i="33"/>
  <c r="P8" i="33"/>
  <c r="P11" i="33" s="1"/>
  <c r="U5" i="33"/>
  <c r="J8" i="33"/>
  <c r="J11" i="33" s="1"/>
  <c r="J6" i="33"/>
  <c r="O11" i="33" s="1"/>
  <c r="N8" i="33"/>
  <c r="O12" i="33"/>
  <c r="I6" i="33"/>
  <c r="I8" i="33"/>
  <c r="I9" i="33"/>
  <c r="I11" i="33"/>
  <c r="AT15" i="33"/>
  <c r="AN15" i="33"/>
  <c r="V15" i="33"/>
  <c r="P15" i="33"/>
  <c r="J15" i="33"/>
  <c r="D15" i="33"/>
  <c r="AT4" i="33"/>
  <c r="AB4" i="33"/>
  <c r="V4" i="33"/>
  <c r="P4" i="33"/>
  <c r="J4" i="33"/>
  <c r="D4" i="33"/>
  <c r="B5" i="34"/>
  <c r="H2" i="34"/>
  <c r="B7" i="34"/>
  <c r="K2" i="34"/>
  <c r="H4" i="34"/>
  <c r="E7" i="34"/>
  <c r="K4" i="34"/>
  <c r="E9" i="34"/>
  <c r="K6" i="34"/>
  <c r="H9" i="34"/>
  <c r="B9" i="34"/>
  <c r="D9" i="34"/>
  <c r="R12" i="34"/>
  <c r="R22" i="34"/>
  <c r="R32" i="34"/>
  <c r="H31" i="34"/>
  <c r="R42" i="34"/>
  <c r="H51" i="34"/>
  <c r="R62" i="34"/>
  <c r="N64" i="34"/>
  <c r="S74" i="34"/>
  <c r="R84" i="34"/>
  <c r="E91" i="34"/>
  <c r="P92" i="34"/>
  <c r="N92" i="34"/>
  <c r="N108" i="34"/>
  <c r="S104" i="34"/>
  <c r="R106" i="34"/>
  <c r="E111" i="34"/>
  <c r="H111" i="34"/>
  <c r="S112" i="34"/>
  <c r="K111" i="34"/>
  <c r="S122" i="34"/>
  <c r="E131" i="34"/>
  <c r="K131" i="34"/>
  <c r="S132" i="34"/>
  <c r="H131" i="34"/>
  <c r="N136" i="34"/>
  <c r="E151" i="34"/>
  <c r="K151" i="34"/>
  <c r="S152" i="34"/>
  <c r="H151" i="34"/>
  <c r="A160" i="34"/>
  <c r="AX20" i="33"/>
  <c r="AX22" i="33" s="1"/>
  <c r="AM20" i="33"/>
  <c r="AH19" i="33"/>
  <c r="AH22" i="33" s="1"/>
  <c r="AA20" i="33"/>
  <c r="AY23" i="33"/>
  <c r="AA19" i="33"/>
  <c r="U9" i="33"/>
  <c r="H8" i="33" l="1"/>
  <c r="AM22" i="33"/>
  <c r="AH20" i="33"/>
  <c r="AY22" i="33"/>
  <c r="U6" i="33"/>
  <c r="AM16" i="33"/>
  <c r="AT19" i="33"/>
  <c r="AT22" i="33" s="1"/>
  <c r="AX19" i="33"/>
  <c r="AL19" i="33"/>
  <c r="P19" i="33"/>
  <c r="P22" i="33" s="1"/>
  <c r="T9" i="33"/>
  <c r="T11" i="33" s="1"/>
  <c r="U8" i="33"/>
  <c r="I5" i="33"/>
  <c r="P9" i="33"/>
  <c r="D12" i="33"/>
  <c r="D9" i="33"/>
  <c r="P12" i="33"/>
  <c r="P23" i="33"/>
  <c r="J9" i="33"/>
  <c r="U19" i="33"/>
  <c r="AT23" i="33"/>
  <c r="T23" i="33"/>
  <c r="N12" i="33"/>
  <c r="T19" i="33"/>
  <c r="O5" i="33"/>
  <c r="P20" i="33"/>
  <c r="H8" i="34"/>
  <c r="R74" i="34"/>
  <c r="T74" i="34" s="1"/>
  <c r="P94" i="34"/>
  <c r="O94" i="34"/>
  <c r="R152" i="34"/>
  <c r="T152" i="34" s="1"/>
  <c r="S124" i="34"/>
  <c r="N76" i="34"/>
  <c r="R8" i="34"/>
  <c r="R156" i="34"/>
  <c r="R154" i="34"/>
  <c r="S102" i="34"/>
  <c r="S86" i="34"/>
  <c r="B8" i="34"/>
  <c r="Q92" i="34"/>
  <c r="R14" i="34"/>
  <c r="R2" i="34"/>
  <c r="N156" i="34"/>
  <c r="R114" i="34"/>
  <c r="R102" i="34"/>
  <c r="S116" i="34"/>
  <c r="R92" i="34"/>
  <c r="S76" i="34"/>
  <c r="S56" i="34"/>
  <c r="S52" i="34"/>
  <c r="R34" i="34"/>
  <c r="G7" i="34"/>
  <c r="E6" i="34" s="1"/>
  <c r="R4" i="34"/>
  <c r="R76" i="34"/>
  <c r="D7" i="34"/>
  <c r="B6" i="34" s="1"/>
  <c r="O108" i="34"/>
  <c r="S118" i="34"/>
  <c r="R132" i="34"/>
  <c r="T132" i="34" s="1"/>
  <c r="R136" i="34"/>
  <c r="S72" i="34"/>
  <c r="AL20" i="33"/>
  <c r="AL22" i="33" s="1"/>
  <c r="AA8" i="33"/>
  <c r="AA12" i="33"/>
  <c r="V8" i="33"/>
  <c r="V11" i="33" s="1"/>
  <c r="AA5" i="33"/>
  <c r="R158" i="34"/>
  <c r="N112" i="34"/>
  <c r="O112" i="34"/>
  <c r="P112" i="34"/>
  <c r="R138" i="34"/>
  <c r="N138" i="34"/>
  <c r="N124" i="34"/>
  <c r="O124" i="34"/>
  <c r="P124" i="34"/>
  <c r="R118" i="34"/>
  <c r="R96" i="34"/>
  <c r="N158" i="34"/>
  <c r="P158" i="34"/>
  <c r="O158" i="34"/>
  <c r="O126" i="34"/>
  <c r="N126" i="34"/>
  <c r="P126" i="34"/>
  <c r="R86" i="34"/>
  <c r="N74" i="34"/>
  <c r="O74" i="34"/>
  <c r="P74" i="34"/>
  <c r="R28" i="34"/>
  <c r="R126" i="34"/>
  <c r="R108" i="34"/>
  <c r="N72" i="34"/>
  <c r="O72" i="34"/>
  <c r="P72" i="34"/>
  <c r="S62" i="34"/>
  <c r="T62" i="34" s="1"/>
  <c r="R36" i="34"/>
  <c r="P34" i="34"/>
  <c r="S36" i="34"/>
  <c r="N34" i="34"/>
  <c r="S156" i="34"/>
  <c r="P156" i="34"/>
  <c r="S136" i="34"/>
  <c r="P136" i="34"/>
  <c r="Q136" i="34" s="1"/>
  <c r="S126" i="34"/>
  <c r="R122" i="34"/>
  <c r="T122" i="34" s="1"/>
  <c r="R116" i="34"/>
  <c r="R112" i="34"/>
  <c r="T112" i="34" s="1"/>
  <c r="P108" i="34"/>
  <c r="Q108" i="34" s="1"/>
  <c r="O92" i="34"/>
  <c r="R18" i="34"/>
  <c r="N106" i="34"/>
  <c r="O106" i="34"/>
  <c r="P106" i="34"/>
  <c r="O156" i="34"/>
  <c r="S138" i="34"/>
  <c r="S96" i="34"/>
  <c r="R54" i="34"/>
  <c r="N18" i="34"/>
  <c r="O18" i="34"/>
  <c r="P18" i="34"/>
  <c r="S158" i="34"/>
  <c r="O136" i="34"/>
  <c r="S64" i="34"/>
  <c r="S54" i="34"/>
  <c r="R52" i="34"/>
  <c r="N38" i="34"/>
  <c r="O38" i="34"/>
  <c r="P38" i="34"/>
  <c r="R26" i="34"/>
  <c r="N24" i="34"/>
  <c r="S26" i="34"/>
  <c r="R6" i="34"/>
  <c r="S94" i="34"/>
  <c r="R82" i="34"/>
  <c r="S84" i="34"/>
  <c r="T84" i="34" s="1"/>
  <c r="R64" i="34"/>
  <c r="R56" i="34"/>
  <c r="R38" i="34"/>
  <c r="R24" i="34"/>
  <c r="S134" i="34"/>
  <c r="R124" i="34"/>
  <c r="P116" i="34"/>
  <c r="S114" i="34"/>
  <c r="S108" i="34"/>
  <c r="P102" i="34"/>
  <c r="S106" i="34"/>
  <c r="T106" i="34" s="1"/>
  <c r="N94" i="34"/>
  <c r="S92" i="34"/>
  <c r="R46" i="34"/>
  <c r="O44" i="34"/>
  <c r="S46" i="34"/>
  <c r="N44" i="34"/>
  <c r="P62" i="34"/>
  <c r="S154" i="34"/>
  <c r="R94" i="34"/>
  <c r="O84" i="34"/>
  <c r="O76" i="34"/>
  <c r="P76" i="34"/>
  <c r="N62" i="34"/>
  <c r="R44" i="34"/>
  <c r="R16" i="34"/>
  <c r="N14" i="34"/>
  <c r="S16" i="34"/>
  <c r="P64" i="34"/>
  <c r="Q64" i="34" s="1"/>
  <c r="S44" i="34"/>
  <c r="S42" i="34"/>
  <c r="T42" i="34" s="1"/>
  <c r="S38" i="34"/>
  <c r="S34" i="34"/>
  <c r="S32" i="34"/>
  <c r="T32" i="34" s="1"/>
  <c r="S28" i="34"/>
  <c r="S24" i="34"/>
  <c r="S22" i="34"/>
  <c r="T22" i="34" s="1"/>
  <c r="S18" i="34"/>
  <c r="S14" i="34"/>
  <c r="S12" i="34"/>
  <c r="T12" i="34" s="1"/>
  <c r="G9" i="34"/>
  <c r="S8" i="34" s="1"/>
  <c r="D5" i="34"/>
  <c r="S4" i="34" s="1"/>
  <c r="S2" i="34"/>
  <c r="E2" i="34"/>
  <c r="S82" i="34"/>
  <c r="R72" i="34"/>
  <c r="O64" i="34"/>
  <c r="AL23" i="33"/>
  <c r="AM23" i="33"/>
  <c r="V23" i="33"/>
  <c r="T8" i="33"/>
  <c r="U11" i="33"/>
  <c r="H12" i="33"/>
  <c r="V12" i="33"/>
  <c r="AY19" i="33"/>
  <c r="T20" i="33"/>
  <c r="T22" i="33" s="1"/>
  <c r="Z23" i="33"/>
  <c r="AA16" i="33"/>
  <c r="D8" i="33"/>
  <c r="D11" i="33" s="1"/>
  <c r="H9" i="33"/>
  <c r="H11" i="33" s="1"/>
  <c r="V9" i="33"/>
  <c r="I12" i="33"/>
  <c r="Z12" i="33"/>
  <c r="AA22" i="33"/>
  <c r="AA23" i="33"/>
  <c r="J12" i="33"/>
  <c r="V19" i="33"/>
  <c r="V22" i="33" s="1"/>
  <c r="O6" i="33"/>
  <c r="Z8" i="33"/>
  <c r="AY16" i="33"/>
  <c r="AY17" i="33"/>
  <c r="Z19" i="33"/>
  <c r="Z20" i="33"/>
  <c r="Z22" i="33" s="1"/>
  <c r="O9" i="33"/>
  <c r="O8" i="33"/>
  <c r="N9" i="33"/>
  <c r="N11" i="33" s="1"/>
  <c r="U16" i="33"/>
  <c r="T124" i="34" l="1"/>
  <c r="T72" i="34"/>
  <c r="T94" i="34"/>
  <c r="T92" i="34"/>
  <c r="Q18" i="34"/>
  <c r="T34" i="34"/>
  <c r="Q156" i="34"/>
  <c r="T156" i="34"/>
  <c r="T136" i="34"/>
  <c r="T102" i="34"/>
  <c r="Q94" i="34"/>
  <c r="Q76" i="34"/>
  <c r="T154" i="34"/>
  <c r="T114" i="34"/>
  <c r="T116" i="34"/>
  <c r="T86" i="34"/>
  <c r="T56" i="34"/>
  <c r="T52" i="34"/>
  <c r="T24" i="34"/>
  <c r="B4" i="34"/>
  <c r="T14" i="34"/>
  <c r="T8" i="34"/>
  <c r="E8" i="34"/>
  <c r="T2" i="34"/>
  <c r="T4" i="34"/>
  <c r="T118" i="34"/>
  <c r="R134" i="34"/>
  <c r="T134" i="34" s="1"/>
  <c r="P44" i="34"/>
  <c r="Q44" i="34" s="1"/>
  <c r="N84" i="34"/>
  <c r="T76" i="34"/>
  <c r="X78" i="34" s="1"/>
  <c r="O34" i="34"/>
  <c r="Q126" i="34"/>
  <c r="P24" i="34"/>
  <c r="Q24" i="34" s="1"/>
  <c r="O24" i="34"/>
  <c r="Q38" i="34"/>
  <c r="S6" i="34"/>
  <c r="T6" i="34" s="1"/>
  <c r="P82" i="34"/>
  <c r="N82" i="34"/>
  <c r="O82" i="34"/>
  <c r="P138" i="34"/>
  <c r="Q138" i="34" s="1"/>
  <c r="O62" i="34"/>
  <c r="N12" i="34"/>
  <c r="O12" i="34"/>
  <c r="P12" i="34"/>
  <c r="N32" i="34"/>
  <c r="O32" i="34"/>
  <c r="P32" i="34"/>
  <c r="P16" i="34"/>
  <c r="N16" i="34"/>
  <c r="O16" i="34"/>
  <c r="T46" i="34"/>
  <c r="T38" i="34"/>
  <c r="T82" i="34"/>
  <c r="T54" i="34"/>
  <c r="Q72" i="34"/>
  <c r="T28" i="34"/>
  <c r="T96" i="34"/>
  <c r="T138" i="34"/>
  <c r="O138" i="34"/>
  <c r="T16" i="34"/>
  <c r="P26" i="34"/>
  <c r="N26" i="34"/>
  <c r="O26" i="34"/>
  <c r="Q106" i="34"/>
  <c r="O154" i="34"/>
  <c r="P154" i="34"/>
  <c r="N154" i="34"/>
  <c r="P36" i="34"/>
  <c r="N36" i="34"/>
  <c r="O36" i="34"/>
  <c r="O116" i="34"/>
  <c r="N96" i="34"/>
  <c r="O96" i="34"/>
  <c r="P96" i="34"/>
  <c r="P56" i="34"/>
  <c r="O56" i="34"/>
  <c r="N56" i="34"/>
  <c r="O102" i="34"/>
  <c r="T26" i="34"/>
  <c r="T36" i="34"/>
  <c r="R104" i="34"/>
  <c r="T104" i="34" s="1"/>
  <c r="N116" i="34"/>
  <c r="Q116" i="34" s="1"/>
  <c r="P46" i="34"/>
  <c r="N46" i="34"/>
  <c r="O46" i="34"/>
  <c r="N28" i="34"/>
  <c r="O28" i="34"/>
  <c r="P28" i="34"/>
  <c r="O132" i="34"/>
  <c r="N132" i="34"/>
  <c r="P132" i="34"/>
  <c r="P14" i="34"/>
  <c r="Q14" i="34" s="1"/>
  <c r="T44" i="34"/>
  <c r="N102" i="34"/>
  <c r="Q102" i="34" s="1"/>
  <c r="N122" i="34"/>
  <c r="O122" i="34"/>
  <c r="P122" i="34"/>
  <c r="Q124" i="34"/>
  <c r="T158" i="34"/>
  <c r="N22" i="34"/>
  <c r="O22" i="34"/>
  <c r="P22" i="34"/>
  <c r="O14" i="34"/>
  <c r="Q62" i="34"/>
  <c r="S66" i="34"/>
  <c r="T64" i="34"/>
  <c r="R66" i="34"/>
  <c r="T108" i="34"/>
  <c r="Q74" i="34"/>
  <c r="Q158" i="34"/>
  <c r="O118" i="34"/>
  <c r="P118" i="34"/>
  <c r="N118" i="34"/>
  <c r="N2" i="34"/>
  <c r="O2" i="34"/>
  <c r="P2" i="34"/>
  <c r="N42" i="34"/>
  <c r="O42" i="34"/>
  <c r="P42" i="34"/>
  <c r="P6" i="34"/>
  <c r="N6" i="34"/>
  <c r="O6" i="34"/>
  <c r="T18" i="34"/>
  <c r="N114" i="34"/>
  <c r="O114" i="34"/>
  <c r="P114" i="34"/>
  <c r="N86" i="34"/>
  <c r="P86" i="34"/>
  <c r="O86" i="34"/>
  <c r="P84" i="34"/>
  <c r="P54" i="34"/>
  <c r="N54" i="34"/>
  <c r="O54" i="34"/>
  <c r="N152" i="34"/>
  <c r="O152" i="34"/>
  <c r="P152" i="34"/>
  <c r="P52" i="34"/>
  <c r="N52" i="34"/>
  <c r="O52" i="34"/>
  <c r="Q34" i="34"/>
  <c r="T126" i="34"/>
  <c r="Q112" i="34"/>
  <c r="X156" i="34" l="1"/>
  <c r="X158" i="34"/>
  <c r="X154" i="34"/>
  <c r="X152" i="34"/>
  <c r="X36" i="34"/>
  <c r="X96" i="34"/>
  <c r="X84" i="34"/>
  <c r="Q52" i="34"/>
  <c r="Q16" i="34"/>
  <c r="X26" i="34"/>
  <c r="Q36" i="34"/>
  <c r="X44" i="34"/>
  <c r="X54" i="34"/>
  <c r="X116" i="34"/>
  <c r="X118" i="34"/>
  <c r="X114" i="34"/>
  <c r="Q114" i="34"/>
  <c r="Q86" i="34"/>
  <c r="Q82" i="34"/>
  <c r="X88" i="34"/>
  <c r="X72" i="34"/>
  <c r="W74" i="34"/>
  <c r="X76" i="34"/>
  <c r="X74" i="34"/>
  <c r="X134" i="34"/>
  <c r="X132" i="34"/>
  <c r="Q132" i="34"/>
  <c r="X138" i="34"/>
  <c r="X112" i="34"/>
  <c r="X108" i="34"/>
  <c r="X94" i="34"/>
  <c r="X92" i="34"/>
  <c r="X98" i="34"/>
  <c r="X86" i="34"/>
  <c r="T66" i="34"/>
  <c r="X68" i="34" s="1"/>
  <c r="X42" i="34"/>
  <c r="N4" i="34"/>
  <c r="P4" i="34"/>
  <c r="O4" i="34"/>
  <c r="X18" i="34"/>
  <c r="X8" i="34"/>
  <c r="P8" i="34"/>
  <c r="O8" i="34"/>
  <c r="N8" i="34"/>
  <c r="X6" i="34"/>
  <c r="X2" i="34"/>
  <c r="X4" i="34"/>
  <c r="Q84" i="34"/>
  <c r="X106" i="34"/>
  <c r="X126" i="34"/>
  <c r="Q2" i="34"/>
  <c r="Q118" i="34"/>
  <c r="Q26" i="34"/>
  <c r="Q32" i="34"/>
  <c r="Q46" i="34"/>
  <c r="X34" i="34"/>
  <c r="P134" i="34"/>
  <c r="N134" i="34"/>
  <c r="O134" i="34"/>
  <c r="Q56" i="34"/>
  <c r="X148" i="34"/>
  <c r="Q96" i="34"/>
  <c r="W96" i="34" s="1"/>
  <c r="Q12" i="34"/>
  <c r="X58" i="34"/>
  <c r="X28" i="34"/>
  <c r="X124" i="34"/>
  <c r="X14" i="34"/>
  <c r="Q54" i="34"/>
  <c r="X144" i="34"/>
  <c r="X16" i="34"/>
  <c r="W78" i="34"/>
  <c r="W72" i="34"/>
  <c r="X46" i="34"/>
  <c r="X146" i="34"/>
  <c r="X24" i="34"/>
  <c r="Q42" i="34"/>
  <c r="X56" i="34"/>
  <c r="X160" i="34"/>
  <c r="Q152" i="34"/>
  <c r="Q22" i="34"/>
  <c r="Q28" i="34"/>
  <c r="N104" i="34"/>
  <c r="O104" i="34"/>
  <c r="P104" i="34"/>
  <c r="X82" i="34"/>
  <c r="X136" i="34"/>
  <c r="W76" i="34"/>
  <c r="N66" i="34"/>
  <c r="O66" i="34"/>
  <c r="P66" i="34"/>
  <c r="X122" i="34"/>
  <c r="X102" i="34"/>
  <c r="X128" i="34"/>
  <c r="X22" i="34"/>
  <c r="Q6" i="34"/>
  <c r="X52" i="34"/>
  <c r="Q122" i="34"/>
  <c r="W128" i="34" s="1"/>
  <c r="X12" i="34"/>
  <c r="X104" i="34"/>
  <c r="Q154" i="34"/>
  <c r="X38" i="34"/>
  <c r="X32" i="34"/>
  <c r="X48" i="34"/>
  <c r="W94" i="34" l="1"/>
  <c r="W154" i="34"/>
  <c r="W152" i="34"/>
  <c r="W158" i="34"/>
  <c r="W156" i="34"/>
  <c r="W38" i="34"/>
  <c r="W34" i="34"/>
  <c r="X62" i="34"/>
  <c r="W12" i="34"/>
  <c r="W116" i="34"/>
  <c r="W56" i="34"/>
  <c r="W118" i="34"/>
  <c r="W16" i="34"/>
  <c r="W36" i="34"/>
  <c r="W32" i="34"/>
  <c r="W54" i="34"/>
  <c r="X64" i="34"/>
  <c r="W88" i="34"/>
  <c r="W98" i="34"/>
  <c r="Q134" i="34"/>
  <c r="W138" i="34" s="1"/>
  <c r="W112" i="34"/>
  <c r="W114" i="34"/>
  <c r="W92" i="34"/>
  <c r="W82" i="34"/>
  <c r="X66" i="34"/>
  <c r="W84" i="34"/>
  <c r="W24" i="34"/>
  <c r="Q4" i="34"/>
  <c r="W18" i="34"/>
  <c r="Q8" i="34"/>
  <c r="W48" i="34"/>
  <c r="W58" i="34"/>
  <c r="W14" i="34"/>
  <c r="W86" i="34"/>
  <c r="Q66" i="34"/>
  <c r="W66" i="34" s="1"/>
  <c r="W28" i="34"/>
  <c r="W52" i="34"/>
  <c r="Q104" i="34"/>
  <c r="W46" i="34"/>
  <c r="W22" i="34"/>
  <c r="W122" i="34"/>
  <c r="W126" i="34"/>
  <c r="W124" i="34"/>
  <c r="W26" i="34"/>
  <c r="W42" i="34"/>
  <c r="W44" i="34"/>
  <c r="W62" i="34" l="1"/>
  <c r="W160" i="34"/>
  <c r="W6" i="34"/>
  <c r="W132" i="34"/>
  <c r="W134" i="34"/>
  <c r="W136" i="34"/>
  <c r="W68" i="34"/>
  <c r="W64" i="34"/>
  <c r="W2" i="34"/>
  <c r="W8" i="34"/>
  <c r="W4" i="34"/>
  <c r="W146" i="34"/>
  <c r="W142" i="34"/>
  <c r="W148" i="34"/>
  <c r="W104" i="34"/>
  <c r="W108" i="34"/>
  <c r="W106" i="34"/>
  <c r="W102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SYSTEM2004_user</author>
  </authors>
  <commentList>
    <comment ref="Z1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４番　イエローカード</t>
        </r>
      </text>
    </comment>
    <comment ref="V2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１５番　イエローカード</t>
        </r>
      </text>
    </comment>
    <comment ref="AN2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９番　レッドカード</t>
        </r>
      </text>
    </comment>
  </commentList>
</comments>
</file>

<file path=xl/sharedStrings.xml><?xml version="1.0" encoding="utf-8"?>
<sst xmlns="http://schemas.openxmlformats.org/spreadsheetml/2006/main" count="1180" uniqueCount="580">
  <si>
    <t>日</t>
  </si>
  <si>
    <t>試合方法</t>
  </si>
  <si>
    <t>試合日程</t>
  </si>
  <si>
    <t xml:space="preserve">      予選リーグ戦組分け</t>
  </si>
  <si>
    <t>優勝：</t>
    <rPh sb="0" eb="2">
      <t>ユウショウ</t>
    </rPh>
    <phoneticPr fontId="0"/>
  </si>
  <si>
    <t>準優勝：</t>
    <rPh sb="0" eb="3">
      <t>ジュンユウショウ</t>
    </rPh>
    <phoneticPr fontId="0"/>
  </si>
  <si>
    <t>フェアプレイ賞：</t>
    <rPh sb="6" eb="7">
      <t>ショウ</t>
    </rPh>
    <phoneticPr fontId="3"/>
  </si>
  <si>
    <t>宗方小</t>
    <rPh sb="0" eb="2">
      <t>ムナカタ</t>
    </rPh>
    <rPh sb="2" eb="3">
      <t>ショウ</t>
    </rPh>
    <phoneticPr fontId="3"/>
  </si>
  <si>
    <t>田尻小</t>
    <rPh sb="0" eb="2">
      <t>タジリ</t>
    </rPh>
    <rPh sb="2" eb="3">
      <t>ショウ</t>
    </rPh>
    <phoneticPr fontId="3"/>
  </si>
  <si>
    <t>明野西小</t>
    <rPh sb="0" eb="2">
      <t>アケノ</t>
    </rPh>
    <rPh sb="2" eb="3">
      <t>ニシ</t>
    </rPh>
    <rPh sb="3" eb="4">
      <t>ショウ</t>
    </rPh>
    <phoneticPr fontId="3"/>
  </si>
  <si>
    <t>１．</t>
  </si>
  <si>
    <t>２．</t>
  </si>
  <si>
    <t>会場について</t>
    <rPh sb="0" eb="2">
      <t>カイジョウ</t>
    </rPh>
    <phoneticPr fontId="0"/>
  </si>
  <si>
    <t>予選リーグ　　　　　</t>
    <phoneticPr fontId="3"/>
  </si>
  <si>
    <t xml:space="preserve">準決勝・決勝戦     </t>
    <phoneticPr fontId="3"/>
  </si>
  <si>
    <t>Ａ</t>
    <phoneticPr fontId="3"/>
  </si>
  <si>
    <t xml:space="preserve"> Ｂ</t>
    <phoneticPr fontId="3"/>
  </si>
  <si>
    <t>Ｃ</t>
    <phoneticPr fontId="3"/>
  </si>
  <si>
    <t>Ｄ</t>
    <phoneticPr fontId="3"/>
  </si>
  <si>
    <t>Ｅ</t>
    <phoneticPr fontId="3"/>
  </si>
  <si>
    <t xml:space="preserve"> Ｆ</t>
    <phoneticPr fontId="3"/>
  </si>
  <si>
    <t xml:space="preserve"> Ｇ</t>
    <phoneticPr fontId="3"/>
  </si>
  <si>
    <t xml:space="preserve"> 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</si>
  <si>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</si>
  <si>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</si>
  <si>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</si>
  <si>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</si>
  <si>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</si>
  <si>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</si>
  <si>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O</t>
    <phoneticPr fontId="0"/>
  </si>
  <si>
    <t>Ｐ</t>
    <phoneticPr fontId="0"/>
  </si>
  <si>
    <t>明野東小</t>
    <rPh sb="0" eb="2">
      <t>アケノ</t>
    </rPh>
    <rPh sb="2" eb="3">
      <t>ヒガシ</t>
    </rPh>
    <rPh sb="3" eb="4">
      <t>ショウ</t>
    </rPh>
    <phoneticPr fontId="3"/>
  </si>
  <si>
    <t>明野北小</t>
    <rPh sb="0" eb="2">
      <t>アケノ</t>
    </rPh>
    <rPh sb="2" eb="3">
      <t>キタ</t>
    </rPh>
    <rPh sb="3" eb="4">
      <t>ショウ</t>
    </rPh>
    <phoneticPr fontId="3"/>
  </si>
  <si>
    <t>西の台小</t>
    <rPh sb="0" eb="1">
      <t>ニシ</t>
    </rPh>
    <rPh sb="2" eb="3">
      <t>ダイ</t>
    </rPh>
    <rPh sb="3" eb="4">
      <t>ショウ</t>
    </rPh>
    <phoneticPr fontId="3"/>
  </si>
  <si>
    <t>豊府小</t>
    <rPh sb="0" eb="1">
      <t>ユタカ</t>
    </rPh>
    <rPh sb="1" eb="2">
      <t>フ</t>
    </rPh>
    <rPh sb="2" eb="3">
      <t>ショウ</t>
    </rPh>
    <phoneticPr fontId="3"/>
  </si>
  <si>
    <t>◎開　会　式</t>
    <phoneticPr fontId="0"/>
  </si>
  <si>
    <t>◎試合開始時間</t>
    <rPh sb="1" eb="3">
      <t>シアイ</t>
    </rPh>
    <rPh sb="3" eb="5">
      <t>カイシ</t>
    </rPh>
    <rPh sb="5" eb="7">
      <t>ジカン</t>
    </rPh>
    <phoneticPr fontId="0"/>
  </si>
  <si>
    <t>大分市</t>
    <rPh sb="0" eb="2">
      <t>オオイタ</t>
    </rPh>
    <rPh sb="2" eb="3">
      <t>シ</t>
    </rPh>
    <phoneticPr fontId="3"/>
  </si>
  <si>
    <t>尚、同一勝点の場合、当該チーム同士の対戦結果・得失点差・多得点の順で決定するものとするが、それでも順位が決まらない場合は、抽選とする。</t>
    <phoneticPr fontId="3"/>
  </si>
  <si>
    <t>大分市</t>
    <rPh sb="0" eb="1">
      <t>ダイ</t>
    </rPh>
    <rPh sb="1" eb="2">
      <t>フン</t>
    </rPh>
    <rPh sb="2" eb="3">
      <t>シ</t>
    </rPh>
    <phoneticPr fontId="3"/>
  </si>
  <si>
    <t>・・別紙・・組み合わせ日程表による</t>
    <rPh sb="2" eb="4">
      <t>ベッシ</t>
    </rPh>
    <rPh sb="6" eb="7">
      <t>ク</t>
    </rPh>
    <rPh sb="8" eb="9">
      <t>ア</t>
    </rPh>
    <rPh sb="11" eb="13">
      <t>ニッテイ</t>
    </rPh>
    <rPh sb="13" eb="14">
      <t>ヒョウ</t>
    </rPh>
    <phoneticPr fontId="0"/>
  </si>
  <si>
    <t>・・別紙・・トーナメント表による</t>
    <phoneticPr fontId="3"/>
  </si>
  <si>
    <t>七瀬川・山</t>
    <rPh sb="0" eb="3">
      <t>ナナセガワ</t>
    </rPh>
    <rPh sb="4" eb="5">
      <t>ヤマ</t>
    </rPh>
    <phoneticPr fontId="3"/>
  </si>
  <si>
    <t>七瀬川・川</t>
    <rPh sb="0" eb="2">
      <t>ナナセ</t>
    </rPh>
    <rPh sb="2" eb="3">
      <t>ガワ</t>
    </rPh>
    <rPh sb="4" eb="5">
      <t>カワ</t>
    </rPh>
    <phoneticPr fontId="3"/>
  </si>
  <si>
    <t>◎参加賞他受取</t>
    <rPh sb="1" eb="4">
      <t>サンカショウ</t>
    </rPh>
    <rPh sb="4" eb="5">
      <t>ホカ</t>
    </rPh>
    <rPh sb="5" eb="7">
      <t>ウケトリ</t>
    </rPh>
    <phoneticPr fontId="0"/>
  </si>
  <si>
    <t>A3位</t>
    <rPh sb="2" eb="3">
      <t>イ</t>
    </rPh>
    <phoneticPr fontId="3"/>
  </si>
  <si>
    <t>3負け</t>
    <rPh sb="1" eb="2">
      <t>マ</t>
    </rPh>
    <phoneticPr fontId="3"/>
  </si>
  <si>
    <t>【相互審判】</t>
    <phoneticPr fontId="3"/>
  </si>
  <si>
    <t>【本部審判】</t>
    <phoneticPr fontId="3"/>
  </si>
  <si>
    <t>◇決勝/フレンドリートーナメント１・２日目　10時00分キックオフ</t>
    <rPh sb="1" eb="3">
      <t>ケッショウ</t>
    </rPh>
    <rPh sb="24" eb="25">
      <t>ジ</t>
    </rPh>
    <rPh sb="27" eb="28">
      <t>フン</t>
    </rPh>
    <phoneticPr fontId="0"/>
  </si>
  <si>
    <t>　　協力をお願いします。</t>
    <phoneticPr fontId="3"/>
  </si>
  <si>
    <t>◇予選 １日目　各会場 10時00分キックオフ　</t>
    <rPh sb="1" eb="3">
      <t>ヨセン</t>
    </rPh>
    <rPh sb="5" eb="6">
      <t>ヒ</t>
    </rPh>
    <rPh sb="6" eb="7">
      <t>メ</t>
    </rPh>
    <rPh sb="8" eb="9">
      <t>カク</t>
    </rPh>
    <rPh sb="9" eb="11">
      <t>カイジョウ</t>
    </rPh>
    <rPh sb="14" eb="15">
      <t>ジ</t>
    </rPh>
    <rPh sb="17" eb="18">
      <t>プン</t>
    </rPh>
    <phoneticPr fontId="0"/>
  </si>
  <si>
    <t>敢闘賞：</t>
    <phoneticPr fontId="3"/>
  </si>
  <si>
    <t>３位：</t>
    <phoneticPr fontId="3"/>
  </si>
  <si>
    <t>グッドマナー賞：</t>
    <phoneticPr fontId="3"/>
  </si>
  <si>
    <t>A1</t>
    <phoneticPr fontId="3"/>
  </si>
  <si>
    <t>A2</t>
    <phoneticPr fontId="3"/>
  </si>
  <si>
    <t>B1</t>
    <phoneticPr fontId="3"/>
  </si>
  <si>
    <t>Ｂ2</t>
    <phoneticPr fontId="3"/>
  </si>
  <si>
    <t>Ｂ1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</si>
  <si>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</si>
  <si>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</si>
  <si>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</si>
  <si>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</si>
  <si>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B2</t>
    <phoneticPr fontId="3"/>
  </si>
  <si>
    <t>C3</t>
    <phoneticPr fontId="3"/>
  </si>
  <si>
    <t>P3</t>
    <phoneticPr fontId="3"/>
  </si>
  <si>
    <t>P4位</t>
    <phoneticPr fontId="3"/>
  </si>
  <si>
    <t>B3位</t>
    <phoneticPr fontId="3"/>
  </si>
  <si>
    <t>O4位</t>
    <phoneticPr fontId="3"/>
  </si>
  <si>
    <t>C3位</t>
    <phoneticPr fontId="3"/>
  </si>
  <si>
    <t>N4位</t>
    <phoneticPr fontId="3"/>
  </si>
  <si>
    <t>D3位</t>
    <phoneticPr fontId="3"/>
  </si>
  <si>
    <t>M4位</t>
    <phoneticPr fontId="3"/>
  </si>
  <si>
    <t>E3位</t>
    <phoneticPr fontId="3"/>
  </si>
  <si>
    <t>L4位</t>
    <phoneticPr fontId="3"/>
  </si>
  <si>
    <t>F3位</t>
    <phoneticPr fontId="3"/>
  </si>
  <si>
    <t>K4位</t>
    <phoneticPr fontId="3"/>
  </si>
  <si>
    <t>G3位</t>
    <phoneticPr fontId="3"/>
  </si>
  <si>
    <t>J4位</t>
    <phoneticPr fontId="3"/>
  </si>
  <si>
    <t>H3位</t>
    <phoneticPr fontId="3"/>
  </si>
  <si>
    <t>I4位</t>
    <phoneticPr fontId="3"/>
  </si>
  <si>
    <t>I3位</t>
    <phoneticPr fontId="3"/>
  </si>
  <si>
    <t>H4位</t>
    <phoneticPr fontId="3"/>
  </si>
  <si>
    <t>J3位</t>
    <phoneticPr fontId="3"/>
  </si>
  <si>
    <t>G4位</t>
    <phoneticPr fontId="3"/>
  </si>
  <si>
    <t>K3位</t>
    <phoneticPr fontId="3"/>
  </si>
  <si>
    <t>F4位</t>
    <phoneticPr fontId="3"/>
  </si>
  <si>
    <t>L3位</t>
    <phoneticPr fontId="3"/>
  </si>
  <si>
    <t>E4位</t>
    <phoneticPr fontId="3"/>
  </si>
  <si>
    <t>M3位</t>
    <phoneticPr fontId="3"/>
  </si>
  <si>
    <t>D4位</t>
    <phoneticPr fontId="3"/>
  </si>
  <si>
    <t>N3位</t>
    <phoneticPr fontId="3"/>
  </si>
  <si>
    <t>C4位</t>
    <phoneticPr fontId="3"/>
  </si>
  <si>
    <t>O3位</t>
    <phoneticPr fontId="3"/>
  </si>
  <si>
    <t>B4位</t>
    <phoneticPr fontId="3"/>
  </si>
  <si>
    <t>P3位</t>
    <phoneticPr fontId="3"/>
  </si>
  <si>
    <t>A4位</t>
    <phoneticPr fontId="3"/>
  </si>
  <si>
    <t>趣　　　　　　旨</t>
    <phoneticPr fontId="3"/>
  </si>
  <si>
    <t>大 会 の 名 称</t>
  </si>
  <si>
    <t>主　　　　　　催</t>
  </si>
  <si>
    <t>主　　　　　　管</t>
  </si>
  <si>
    <t>大分市スポーツ少年団</t>
  </si>
  <si>
    <t>後　　　　　　援</t>
  </si>
  <si>
    <t>協　　　　　　賛</t>
  </si>
  <si>
    <t>期　　　　　　間</t>
  </si>
  <si>
    <t>会　　　　　　場</t>
  </si>
  <si>
    <t>参  加  資  格</t>
  </si>
  <si>
    <t>（イ）</t>
    <phoneticPr fontId="3"/>
  </si>
  <si>
    <t>（ロ）</t>
  </si>
  <si>
    <t>小学生で編成されているチームであること、性別は問わない。</t>
  </si>
  <si>
    <t>（ハ）</t>
  </si>
  <si>
    <t>選手（団員）は、スポーツ傷害保険に加入し、保護者の承諾を得た者であること、</t>
    <phoneticPr fontId="3"/>
  </si>
  <si>
    <t>指導者はスポーツ賠償保険に加入していること。</t>
    <phoneticPr fontId="3"/>
  </si>
  <si>
    <t>（ニ）</t>
    <phoneticPr fontId="3"/>
  </si>
  <si>
    <t>参  加  団  数</t>
  </si>
  <si>
    <t>チーム</t>
    <phoneticPr fontId="3"/>
  </si>
  <si>
    <t>８．の資格ある県内サッカースポーツ少年団</t>
  </si>
  <si>
    <t>チ ー ム 編 成</t>
  </si>
  <si>
    <t>交流競技日程</t>
  </si>
  <si>
    <t>別紙交流（競技）日程表による。</t>
  </si>
  <si>
    <t>交流競技方法</t>
  </si>
  <si>
    <t>（イ）</t>
  </si>
  <si>
    <t xml:space="preserve">　　 </t>
    <phoneticPr fontId="3"/>
  </si>
  <si>
    <t>　　</t>
    <phoneticPr fontId="3"/>
  </si>
  <si>
    <t>（ニ）</t>
  </si>
  <si>
    <t>予選リーグ制を採り、これを通過したチームによる決勝トーナメント方式とする。</t>
    <phoneticPr fontId="3"/>
  </si>
  <si>
    <t>　　　</t>
    <phoneticPr fontId="3"/>
  </si>
  <si>
    <t>決勝トーナメント進出チームは各パート１・２位チームとする。</t>
    <phoneticPr fontId="3"/>
  </si>
  <si>
    <t>（ホ）</t>
  </si>
  <si>
    <t>（へ）</t>
  </si>
  <si>
    <t>予選リーグ戦（４チームパート）は、試合時間30分（15分・5分ﾊｰﾌﾀｲﾑ・15分とする）、</t>
    <rPh sb="5" eb="6">
      <t>セン</t>
    </rPh>
    <phoneticPr fontId="3"/>
  </si>
  <si>
    <t>決勝/フレンドリートーナメントとも３回戦までは、30分（15分・5分ﾊｰﾌﾀｲﾑ・15分とする）</t>
    <phoneticPr fontId="3"/>
  </si>
  <si>
    <t>（ト）</t>
    <phoneticPr fontId="3"/>
  </si>
  <si>
    <t>（チ）</t>
    <phoneticPr fontId="3"/>
  </si>
  <si>
    <t>一方、フレンドリートーナメントは、全試合、延長戦はなく引分の場合は、ＰＫ戦（３人制）とする。</t>
    <rPh sb="0" eb="2">
      <t>イッポウ</t>
    </rPh>
    <rPh sb="17" eb="20">
      <t>ゼンシアイ</t>
    </rPh>
    <rPh sb="27" eb="29">
      <t>ヒキワケ</t>
    </rPh>
    <rPh sb="30" eb="32">
      <t>バアイ</t>
    </rPh>
    <phoneticPr fontId="3"/>
  </si>
  <si>
    <t>（リ）</t>
    <phoneticPr fontId="3"/>
  </si>
  <si>
    <t>試合球は４号球とし各チームの持ち寄りとする。</t>
  </si>
  <si>
    <t>（ヌ）</t>
    <phoneticPr fontId="3"/>
  </si>
  <si>
    <t>なお、フレンドリートーナメントは、メンバー表の提出は、不要とする。</t>
    <rPh sb="21" eb="22">
      <t>ヒョウ</t>
    </rPh>
    <rPh sb="23" eb="25">
      <t>テイシュツ</t>
    </rPh>
    <rPh sb="27" eb="29">
      <t>フヨウ</t>
    </rPh>
    <phoneticPr fontId="3"/>
  </si>
  <si>
    <t>（ル）</t>
    <phoneticPr fontId="3"/>
  </si>
  <si>
    <t>重要事項）</t>
    <rPh sb="0" eb="2">
      <t>ジュウヨウ</t>
    </rPh>
    <rPh sb="2" eb="4">
      <t>ジコウ</t>
    </rPh>
    <phoneticPr fontId="3"/>
  </si>
  <si>
    <t>ＰＫ時、ＧＫとＦＰが交替する場合、その際の対応については下記の通りとする。</t>
    <rPh sb="14" eb="16">
      <t>バアイ</t>
    </rPh>
    <phoneticPr fontId="3"/>
  </si>
  <si>
    <t xml:space="preserve"> GKとなるFPと同番号のGKユニ、或いは同番号のFPサブユニを着用させること。（上着だけでよい）</t>
    <rPh sb="18" eb="19">
      <t>アル</t>
    </rPh>
    <phoneticPr fontId="3"/>
  </si>
  <si>
    <t>審　　　　　　判</t>
  </si>
  <si>
    <t>資格ワッペンを用意し、審判服は必ず着用して下さい。</t>
  </si>
  <si>
    <t>参  　加　 　料</t>
  </si>
  <si>
    <t>表　　　　　　彰</t>
  </si>
  <si>
    <t>優勝チームに賞状、大分県スポーツ少年団本部長杯，大分県知事杯</t>
  </si>
  <si>
    <t>大分県スポーツ少年団指導者協議会会長杯，大分合同新聞社優勝旗</t>
  </si>
  <si>
    <t>※（いずれも持ち回り）及び金メダル(１６名以内）を授与し表彰する。</t>
  </si>
  <si>
    <t>準優勝、第3位（2チーム）に賞状賞品（トロフィー・盾）、及び銀、銅メダル(１６名以内）</t>
    <phoneticPr fontId="3"/>
  </si>
  <si>
    <t>を授与し表彰する。</t>
    <phoneticPr fontId="3"/>
  </si>
  <si>
    <t>優秀チームにグッドマナー賞等、賞状、賞品を授与し表彰する。</t>
    <phoneticPr fontId="3"/>
  </si>
  <si>
    <t>フレンドリートーナメント優勝/準優勝チームには、楯、又はトロフィーを授与し、表彰する。</t>
    <rPh sb="12" eb="14">
      <t>ユウショウ</t>
    </rPh>
    <rPh sb="15" eb="18">
      <t>ジュンユウショウ</t>
    </rPh>
    <rPh sb="24" eb="25">
      <t>タテ</t>
    </rPh>
    <rPh sb="26" eb="27">
      <t>マタ</t>
    </rPh>
    <rPh sb="34" eb="36">
      <t>ジュヨ</t>
    </rPh>
    <rPh sb="38" eb="40">
      <t>ヒョウショウ</t>
    </rPh>
    <phoneticPr fontId="3"/>
  </si>
  <si>
    <t>申　込　方　法</t>
  </si>
  <si>
    <t>別紙の申込書に必要事項を正確に記入のうえ（ロ）の申込先にメール送信し、参加料を</t>
    <phoneticPr fontId="3"/>
  </si>
  <si>
    <t>下記に必ずチーム名で振り込むこと。</t>
    <phoneticPr fontId="3"/>
  </si>
  <si>
    <t>問合せ先：</t>
    <phoneticPr fontId="3"/>
  </si>
  <si>
    <t>津守　一雄</t>
    <rPh sb="0" eb="2">
      <t>ツモリ</t>
    </rPh>
    <rPh sb="3" eb="5">
      <t>カズオ</t>
    </rPh>
    <phoneticPr fontId="3"/>
  </si>
  <si>
    <t>ＴＥＬ．０９０－７４７２－７２４９</t>
    <phoneticPr fontId="3"/>
  </si>
  <si>
    <t>〒870-0835　大分市上野丘１丁目２－２４</t>
    <rPh sb="10" eb="13">
      <t>オオイタシ</t>
    </rPh>
    <rPh sb="13" eb="15">
      <t>ウエノ</t>
    </rPh>
    <rPh sb="15" eb="16">
      <t>オカ</t>
    </rPh>
    <rPh sb="17" eb="19">
      <t>チョウメ</t>
    </rPh>
    <phoneticPr fontId="3"/>
  </si>
  <si>
    <t>大分県サッカー協会４種のホームページより要項・申込みはダウンロードできます</t>
    <rPh sb="10" eb="11">
      <t>シュ</t>
    </rPh>
    <phoneticPr fontId="3"/>
  </si>
  <si>
    <t>　振り込みは　○○○サッカースポーツ少年団　とチーム名で</t>
  </si>
  <si>
    <t>組み合わせ抽選</t>
  </si>
  <si>
    <t>開会式</t>
  </si>
  <si>
    <t>そ　　　の　　　他</t>
  </si>
  <si>
    <t>（ヘ）</t>
  </si>
  <si>
    <t>会場の清掃美化には各団責任をもって、ゴミは持ち帰りにご協力ください。</t>
    <phoneticPr fontId="3"/>
  </si>
  <si>
    <t>「個人情報保護法案」の趣旨に沿って、個人情報を取り扱います。</t>
  </si>
  <si>
    <t>①個人情報を大会本部に提出し、表記の大会に出場することに同意する。</t>
  </si>
  <si>
    <t>②提出した情報を大会本部は、連絡・選手チェックに利用することに同意する。</t>
  </si>
  <si>
    <t xml:space="preserve"> </t>
  </si>
  <si>
    <r>
      <t xml:space="preserve">             </t>
    </r>
    <r>
      <rPr>
        <sz val="22.6"/>
        <rFont val="書院太ゴシック体"/>
        <family val="3"/>
        <charset val="128"/>
      </rPr>
      <t/>
    </r>
    <phoneticPr fontId="3"/>
  </si>
  <si>
    <t>駐 車 証</t>
    <phoneticPr fontId="71"/>
  </si>
  <si>
    <t>　　この車は、</t>
    <phoneticPr fontId="3"/>
  </si>
  <si>
    <t xml:space="preserve">                                                           </t>
    <phoneticPr fontId="3"/>
  </si>
  <si>
    <t>優勝</t>
    <rPh sb="0" eb="2">
      <t>ユウショウ</t>
    </rPh>
    <phoneticPr fontId="3"/>
  </si>
  <si>
    <t>なお、交代で競技場（ピッチ）を退くGKは、ピッチのどこからでも退出できるものとする。</t>
    <rPh sb="3" eb="5">
      <t>コウタイ</t>
    </rPh>
    <rPh sb="6" eb="9">
      <t>キョウギジョウ</t>
    </rPh>
    <rPh sb="15" eb="16">
      <t>シリゾ</t>
    </rPh>
    <rPh sb="31" eb="33">
      <t>タイシュツ</t>
    </rPh>
    <phoneticPr fontId="3"/>
  </si>
  <si>
    <t>4負け</t>
    <rPh sb="1" eb="2">
      <t>マ</t>
    </rPh>
    <phoneticPr fontId="3"/>
  </si>
  <si>
    <t>参加料振込期限</t>
    <rPh sb="0" eb="2">
      <t>サンカ</t>
    </rPh>
    <rPh sb="2" eb="3">
      <t>リョウ</t>
    </rPh>
    <rPh sb="3" eb="5">
      <t>フリコミ</t>
    </rPh>
    <rPh sb="5" eb="7">
      <t>キゲン</t>
    </rPh>
    <phoneticPr fontId="3"/>
  </si>
  <si>
    <t>ＧＫのユニフォームのショーツ、ソックスは、フィールドプレイヤーと同系色でも良いものとする。</t>
    <rPh sb="32" eb="35">
      <t>ドウケイショク</t>
    </rPh>
    <rPh sb="37" eb="38">
      <t>ヨ</t>
    </rPh>
    <phoneticPr fontId="3"/>
  </si>
  <si>
    <t>アンダーシャツ、アンダーショーツの色は、問わないが、チーム内で同色のものを着用すること。</t>
    <rPh sb="17" eb="18">
      <t>イロ</t>
    </rPh>
    <rPh sb="20" eb="21">
      <t>ト</t>
    </rPh>
    <rPh sb="29" eb="30">
      <t>ナイ</t>
    </rPh>
    <rPh sb="31" eb="33">
      <t>ドウショク</t>
    </rPh>
    <rPh sb="37" eb="39">
      <t>チャクヨウ</t>
    </rPh>
    <phoneticPr fontId="3"/>
  </si>
  <si>
    <t>（ワ）</t>
    <phoneticPr fontId="3"/>
  </si>
  <si>
    <t>（カ）</t>
    <phoneticPr fontId="3"/>
  </si>
  <si>
    <t>（ヨ）</t>
    <phoneticPr fontId="3"/>
  </si>
  <si>
    <t>（タ）</t>
    <phoneticPr fontId="3"/>
  </si>
  <si>
    <t>（レ）</t>
    <phoneticPr fontId="3"/>
  </si>
  <si>
    <t>（ヲ）</t>
    <phoneticPr fontId="3"/>
  </si>
  <si>
    <t>参加申込書締め切り</t>
    <rPh sb="0" eb="2">
      <t>サンカ</t>
    </rPh>
    <rPh sb="4" eb="5">
      <t>ショ</t>
    </rPh>
    <phoneticPr fontId="3"/>
  </si>
  <si>
    <t>公益財団法人大分県スポーツ協会大分県スポーツ少年団、大分合同新聞社</t>
    <rPh sb="0" eb="2">
      <t>コウエキ</t>
    </rPh>
    <rPh sb="3" eb="4">
      <t>ダン</t>
    </rPh>
    <rPh sb="4" eb="5">
      <t>ホウ</t>
    </rPh>
    <rPh sb="5" eb="6">
      <t>ジン</t>
    </rPh>
    <phoneticPr fontId="3"/>
  </si>
  <si>
    <t>大分県スポーツ少年団指導者協議会、（一社）大分県サッカー協会</t>
    <phoneticPr fontId="3"/>
  </si>
  <si>
    <t>以上の他は大会本部の指示に必ず従うこと。</t>
    <rPh sb="13" eb="14">
      <t>カナラ</t>
    </rPh>
    <phoneticPr fontId="3"/>
  </si>
  <si>
    <t>※</t>
    <phoneticPr fontId="3"/>
  </si>
  <si>
    <t>予選リーグ戦（３チームパート）は、試合時間40分（20分・10分ﾊｰﾌﾀｲﾑ・20分とする）、</t>
    <rPh sb="5" eb="6">
      <t>セン</t>
    </rPh>
    <phoneticPr fontId="3"/>
  </si>
  <si>
    <t>　スポーツ少年団では育成事業の１つとして地域種目別交流方式の確立と団活動の活性化を促進</t>
    <phoneticPr fontId="3"/>
  </si>
  <si>
    <t>いたしております。この事業もその一環としてサッカーによる交流大会を開催いたします。</t>
    <phoneticPr fontId="3"/>
  </si>
  <si>
    <r>
      <t>（決勝トーナメント準決勝・決勝は、３人制、</t>
    </r>
    <r>
      <rPr>
        <u/>
        <sz val="10"/>
        <color rgb="FFFF0000"/>
        <rFont val="Meiryo UI"/>
        <family val="3"/>
        <charset val="128"/>
      </rPr>
      <t>その他は、１人制</t>
    </r>
    <r>
      <rPr>
        <sz val="10"/>
        <color rgb="FFFF0000"/>
        <rFont val="Meiryo UI"/>
        <family val="3"/>
        <charset val="128"/>
      </rPr>
      <t>〈</t>
    </r>
    <r>
      <rPr>
        <b/>
        <sz val="10"/>
        <color rgb="FFFF0000"/>
        <rFont val="Meiryo UI"/>
        <family val="3"/>
        <charset val="128"/>
      </rPr>
      <t>担当ﾁｰﾑの事情によっては３人制可</t>
    </r>
    <r>
      <rPr>
        <sz val="10"/>
        <color rgb="FFFF0000"/>
        <rFont val="Meiryo UI"/>
        <family val="3"/>
        <charset val="128"/>
      </rPr>
      <t>〉）</t>
    </r>
    <rPh sb="9" eb="12">
      <t>ジュンケッショウ</t>
    </rPh>
    <rPh sb="13" eb="15">
      <t>ケッショウ</t>
    </rPh>
    <rPh sb="18" eb="20">
      <t>ニンセイ</t>
    </rPh>
    <rPh sb="23" eb="24">
      <t>タ</t>
    </rPh>
    <rPh sb="27" eb="28">
      <t>ニン</t>
    </rPh>
    <rPh sb="28" eb="29">
      <t>セイ</t>
    </rPh>
    <rPh sb="30" eb="32">
      <t>タントウ</t>
    </rPh>
    <rPh sb="36" eb="38">
      <t>ジジョウ</t>
    </rPh>
    <rPh sb="44" eb="45">
      <t>ニン</t>
    </rPh>
    <rPh sb="45" eb="46">
      <t>セイ</t>
    </rPh>
    <rPh sb="46" eb="47">
      <t>カ</t>
    </rPh>
    <phoneticPr fontId="3"/>
  </si>
  <si>
    <r>
      <t>また、</t>
    </r>
    <r>
      <rPr>
        <u/>
        <sz val="11"/>
        <color theme="1"/>
        <rFont val="Meiryo UI"/>
        <family val="3"/>
        <charset val="128"/>
      </rPr>
      <t>退場者が出た場合には、選手の補充を行なう</t>
    </r>
    <r>
      <rPr>
        <sz val="11"/>
        <color theme="1"/>
        <rFont val="Meiryo UI"/>
        <family val="3"/>
        <charset val="128"/>
      </rPr>
      <t>ものとする。</t>
    </r>
    <phoneticPr fontId="3"/>
  </si>
  <si>
    <r>
      <rPr>
        <u/>
        <sz val="11"/>
        <color rgb="FFFF0000"/>
        <rFont val="Meiryo UI"/>
        <family val="3"/>
        <charset val="128"/>
      </rPr>
      <t>トーナメント戦で下位パート優勝チームを決定する</t>
    </r>
    <r>
      <rPr>
        <sz val="11"/>
        <color rgb="FFFF0000"/>
        <rFont val="Meiryo UI"/>
        <family val="3"/>
        <charset val="128"/>
      </rPr>
      <t>。</t>
    </r>
    <rPh sb="6" eb="7">
      <t>セン</t>
    </rPh>
    <rPh sb="8" eb="10">
      <t>カイ</t>
    </rPh>
    <rPh sb="13" eb="15">
      <t>ユウショウ</t>
    </rPh>
    <rPh sb="19" eb="21">
      <t>ケッテイ</t>
    </rPh>
    <phoneticPr fontId="3"/>
  </si>
  <si>
    <r>
      <t>とし、</t>
    </r>
    <r>
      <rPr>
        <sz val="11"/>
        <color rgb="FFFF0000"/>
        <rFont val="Meiryo UI"/>
        <family val="3"/>
        <charset val="128"/>
      </rPr>
      <t>準決勝・決勝は、40分（20分・10分ﾊｰﾌﾀｲﾑ・20分とする）</t>
    </r>
    <r>
      <rPr>
        <sz val="11"/>
        <color theme="1"/>
        <rFont val="Meiryo UI"/>
        <family val="3"/>
        <charset val="128"/>
      </rPr>
      <t>とする。</t>
    </r>
    <phoneticPr fontId="3"/>
  </si>
  <si>
    <r>
      <t>予選リーグは、勝点（勝ち：３　引分け：１　負け：０）で順位を決める。尚、</t>
    </r>
    <r>
      <rPr>
        <u/>
        <sz val="11"/>
        <color theme="1"/>
        <rFont val="Meiryo UI"/>
        <family val="3"/>
        <charset val="128"/>
      </rPr>
      <t>同一勝点の場合</t>
    </r>
    <r>
      <rPr>
        <sz val="11"/>
        <color theme="1"/>
        <rFont val="Meiryo UI"/>
        <family val="3"/>
        <charset val="128"/>
      </rPr>
      <t>、</t>
    </r>
    <rPh sb="0" eb="2">
      <t>ヨセン</t>
    </rPh>
    <phoneticPr fontId="3"/>
  </si>
  <si>
    <r>
      <t>大会期間中、</t>
    </r>
    <r>
      <rPr>
        <u/>
        <sz val="11"/>
        <color theme="1"/>
        <rFont val="Meiryo UI"/>
        <family val="3"/>
        <charset val="128"/>
      </rPr>
      <t>累計２回の警告、退場を宣告された選手は次回戦に出場できない</t>
    </r>
    <r>
      <rPr>
        <sz val="11"/>
        <color theme="1"/>
        <rFont val="Meiryo UI"/>
        <family val="3"/>
        <charset val="128"/>
      </rPr>
      <t>。</t>
    </r>
    <phoneticPr fontId="3"/>
  </si>
  <si>
    <r>
      <rPr>
        <u/>
        <sz val="11"/>
        <color rgb="FFFF0000"/>
        <rFont val="Meiryo UI"/>
        <family val="3"/>
        <charset val="128"/>
      </rPr>
      <t>前半/後半に必ず１回ずつ飲水休憩時間を取る</t>
    </r>
    <r>
      <rPr>
        <sz val="11"/>
        <color theme="1"/>
        <rFont val="Meiryo UI"/>
        <family val="3"/>
        <charset val="128"/>
      </rPr>
      <t>、又雷による一時中断もある。</t>
    </r>
    <rPh sb="0" eb="2">
      <t>ゼンハン</t>
    </rPh>
    <rPh sb="3" eb="5">
      <t>コウハン</t>
    </rPh>
    <rPh sb="6" eb="7">
      <t>カナラ</t>
    </rPh>
    <rPh sb="9" eb="10">
      <t>カイ</t>
    </rPh>
    <rPh sb="14" eb="16">
      <t>キュウケイ</t>
    </rPh>
    <rPh sb="16" eb="18">
      <t>ジカン</t>
    </rPh>
    <phoneticPr fontId="3"/>
  </si>
  <si>
    <r>
      <t>申込先：メールアドレス</t>
    </r>
    <r>
      <rPr>
        <b/>
        <sz val="14"/>
        <color rgb="FFFF0000"/>
        <rFont val="Meiryo UI"/>
        <family val="3"/>
        <charset val="128"/>
      </rPr>
      <t>　kazu-t@brown.plala.or.jp</t>
    </r>
    <phoneticPr fontId="3"/>
  </si>
  <si>
    <r>
      <rPr>
        <b/>
        <sz val="11"/>
        <color theme="1"/>
        <rFont val="Meiryo UI"/>
        <family val="3"/>
        <charset val="128"/>
      </rPr>
      <t>参加料振込先</t>
    </r>
    <r>
      <rPr>
        <b/>
        <sz val="11"/>
        <color rgb="FFFF0000"/>
        <rFont val="Meiryo UI"/>
        <family val="3"/>
        <charset val="128"/>
      </rPr>
      <t>　　　大分銀行　ソーリン支店　普通　口座番号７６９８０３１</t>
    </r>
    <phoneticPr fontId="3"/>
  </si>
  <si>
    <r>
      <rPr>
        <b/>
        <sz val="11"/>
        <color theme="1"/>
        <rFont val="Meiryo UI"/>
        <family val="3"/>
        <charset val="128"/>
      </rPr>
      <t>口座名義　</t>
    </r>
    <r>
      <rPr>
        <b/>
        <sz val="11"/>
        <color rgb="FFFF0000"/>
        <rFont val="Meiryo UI"/>
        <family val="3"/>
        <charset val="128"/>
      </rPr>
      <t>　　　大分市サッカースポーツ少年団　代表　津守一雄</t>
    </r>
    <phoneticPr fontId="3"/>
  </si>
  <si>
    <r>
      <rPr>
        <u/>
        <sz val="11"/>
        <color theme="1"/>
        <rFont val="Meiryo UI"/>
        <family val="3"/>
        <charset val="128"/>
      </rPr>
      <t>４種のホームページ上に掲載</t>
    </r>
    <r>
      <rPr>
        <sz val="11"/>
        <color theme="1"/>
        <rFont val="Meiryo UI"/>
        <family val="3"/>
        <charset val="128"/>
      </rPr>
      <t>する。</t>
    </r>
    <rPh sb="9" eb="10">
      <t>ウエ</t>
    </rPh>
    <rPh sb="11" eb="13">
      <t>ケイサイ</t>
    </rPh>
    <phoneticPr fontId="3"/>
  </si>
  <si>
    <t>　この大会を通じて、県下のサッカースポーツ少年団が日頃習得した秀れたる精神と技を遺憾なく発揮し、</t>
    <phoneticPr fontId="3"/>
  </si>
  <si>
    <t>期待して実施するものであります。</t>
    <phoneticPr fontId="3"/>
  </si>
  <si>
    <t>団員相互の交流の絆をより深く、友情と仲間意識、連帯と協和を高めるためよりよき研修の場となることを</t>
    <phoneticPr fontId="3"/>
  </si>
  <si>
    <t>６年生の登録数が１６名以上で、常に１チームに６年生８名以上を登録できる団は、２チーム</t>
    <rPh sb="4" eb="7">
      <t>トウロクスウ</t>
    </rPh>
    <rPh sb="10" eb="11">
      <t>メイ</t>
    </rPh>
    <rPh sb="11" eb="13">
      <t>イジョウ</t>
    </rPh>
    <rPh sb="30" eb="32">
      <t>トウロク</t>
    </rPh>
    <phoneticPr fontId="3"/>
  </si>
  <si>
    <r>
      <t>エントリーも可とするが、参加チーム数が、</t>
    </r>
    <r>
      <rPr>
        <u/>
        <sz val="11"/>
        <color theme="1"/>
        <rFont val="Meiryo UI"/>
        <family val="3"/>
        <charset val="128"/>
      </rPr>
      <t>６４を満たない場合に限ってのみ</t>
    </r>
    <r>
      <rPr>
        <sz val="11"/>
        <color theme="1"/>
        <rFont val="Meiryo UI"/>
        <family val="3"/>
        <charset val="128"/>
      </rPr>
      <t>とし、登録６年生数が</t>
    </r>
    <rPh sb="12" eb="14">
      <t>サンカ</t>
    </rPh>
    <rPh sb="17" eb="18">
      <t>スウ</t>
    </rPh>
    <rPh sb="23" eb="24">
      <t>ミ</t>
    </rPh>
    <rPh sb="27" eb="29">
      <t>バアイ</t>
    </rPh>
    <rPh sb="30" eb="31">
      <t>カギ</t>
    </rPh>
    <phoneticPr fontId="3"/>
  </si>
  <si>
    <t>多いチームを優先とし、同数の場合は抽選を行う。なお、大会中の選手のチーム移動はできない</t>
    <rPh sb="17" eb="19">
      <t>チュウセン</t>
    </rPh>
    <rPh sb="20" eb="21">
      <t>オコナ</t>
    </rPh>
    <phoneticPr fontId="3"/>
  </si>
  <si>
    <t>ので注意のこと。</t>
    <phoneticPr fontId="3"/>
  </si>
  <si>
    <t>大分県、大分県教育委員会、大分市、大分市教育委員会</t>
    <phoneticPr fontId="3"/>
  </si>
  <si>
    <t>ゴールを認めない。ただし、審判は、３人制/１人制の併用とする。　</t>
    <rPh sb="22" eb="23">
      <t>ニン</t>
    </rPh>
    <rPh sb="23" eb="24">
      <t>セイ</t>
    </rPh>
    <rPh sb="25" eb="27">
      <t>ヘイヨウ</t>
    </rPh>
    <phoneticPr fontId="3"/>
  </si>
  <si>
    <t>ができるが、ＧＫの交代は、アウトオブプレー中に主審の許可を得て行うものとする。</t>
    <phoneticPr fontId="3"/>
  </si>
  <si>
    <t>交代は、登録の中であれば自由とし、交代ゾーンからインプレー、アウトプレー中に自由に行うこと</t>
    <phoneticPr fontId="3"/>
  </si>
  <si>
    <r>
      <rPr>
        <sz val="11"/>
        <color theme="1"/>
        <rFont val="Meiryo UI"/>
        <family val="3"/>
        <charset val="128"/>
      </rPr>
      <t>一方、</t>
    </r>
    <r>
      <rPr>
        <u/>
        <sz val="11"/>
        <color rgb="FFFF0000"/>
        <rFont val="Meiryo UI"/>
        <family val="3"/>
        <charset val="128"/>
      </rPr>
      <t>各パート３・４位チームは、フレンドリートーナメント</t>
    </r>
    <r>
      <rPr>
        <sz val="11"/>
        <color rgb="FFFF0000"/>
        <rFont val="Meiryo UI"/>
        <family val="3"/>
        <charset val="128"/>
      </rPr>
      <t>とし、</t>
    </r>
    <r>
      <rPr>
        <sz val="11"/>
        <color theme="1"/>
        <rFont val="Meiryo UI"/>
        <family val="3"/>
        <charset val="128"/>
      </rPr>
      <t>決勝トーナメントと同様に</t>
    </r>
    <rPh sb="0" eb="2">
      <t>イッポウ</t>
    </rPh>
    <rPh sb="31" eb="33">
      <t>ケッショウ</t>
    </rPh>
    <rPh sb="40" eb="42">
      <t>ドウヨウ</t>
    </rPh>
    <phoneticPr fontId="3"/>
  </si>
  <si>
    <t>で抽選会を行うが、抽選時は、マスク着用で指導者１名、選手１名のみの入室とする。</t>
    <phoneticPr fontId="3"/>
  </si>
  <si>
    <t>少年用を使用する。</t>
    <phoneticPr fontId="3"/>
  </si>
  <si>
    <t>ぺナルテｲエリア１２ｍ、ぺナルテｲマーク８ｍ、ぺナルテｲアーク半径７ｍとし、ゴールポストは、</t>
    <phoneticPr fontId="3"/>
  </si>
  <si>
    <t>決まらない場合は、抽選とする。</t>
    <rPh sb="9" eb="11">
      <t>チュウセン</t>
    </rPh>
    <phoneticPr fontId="3"/>
  </si>
  <si>
    <r>
      <rPr>
        <u/>
        <sz val="11"/>
        <color theme="1"/>
        <rFont val="Meiryo UI"/>
        <family val="3"/>
        <charset val="128"/>
      </rPr>
      <t>当該チーム同士の対戦結果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得失点差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多得点</t>
    </r>
    <r>
      <rPr>
        <sz val="11"/>
        <color theme="1"/>
        <rFont val="Meiryo UI"/>
        <family val="3"/>
        <charset val="128"/>
      </rPr>
      <t>の順で決定するものとするが、それでも順位が</t>
    </r>
    <rPh sb="22" eb="23">
      <t>ジュン</t>
    </rPh>
    <phoneticPr fontId="3"/>
  </si>
  <si>
    <t>なお勝敗の決しない時はＰＫ戦（３人制）とする。</t>
    <rPh sb="16" eb="17">
      <t>ニン</t>
    </rPh>
    <rPh sb="17" eb="18">
      <t>セイ</t>
    </rPh>
    <phoneticPr fontId="3"/>
  </si>
  <si>
    <t>決勝トーナメンは準々決勝戦までは延長戦はなくＰＫ戦、準決勝・決勝戦は延長１０分とし、</t>
    <phoneticPr fontId="3"/>
  </si>
  <si>
    <t>ユニフォームは、正・副すべて異色のものを用意し、どちらとも背・胸番号は選手本人と一致すること。</t>
    <phoneticPr fontId="3"/>
  </si>
  <si>
    <t>あれば、着用することができるものとする。</t>
    <phoneticPr fontId="3"/>
  </si>
  <si>
    <t>また、ユニフォームのデザイン、ロゴが異なっていても、大会本部が認める場合、主たる色が同系色で</t>
    <rPh sb="18" eb="19">
      <t>コト</t>
    </rPh>
    <rPh sb="26" eb="28">
      <t>タイカイ</t>
    </rPh>
    <rPh sb="28" eb="30">
      <t>ホンブ</t>
    </rPh>
    <rPh sb="31" eb="32">
      <t>ミト</t>
    </rPh>
    <rPh sb="34" eb="36">
      <t>バアイ</t>
    </rPh>
    <phoneticPr fontId="3"/>
  </si>
  <si>
    <t>同色でなくても良いものとする。</t>
    <phoneticPr fontId="3"/>
  </si>
  <si>
    <t>ソックスにテープ、またはその他の材質のもので貼り付ける、または、外部に着用する場合、ソックスと</t>
    <rPh sb="14" eb="15">
      <t>タ</t>
    </rPh>
    <rPh sb="16" eb="18">
      <t>ザイシツ</t>
    </rPh>
    <rPh sb="22" eb="23">
      <t>ハ</t>
    </rPh>
    <rPh sb="24" eb="25">
      <t>ツ</t>
    </rPh>
    <rPh sb="32" eb="34">
      <t>ガイブ</t>
    </rPh>
    <rPh sb="35" eb="37">
      <t>チャクヨウ</t>
    </rPh>
    <rPh sb="39" eb="41">
      <t>バアイ</t>
    </rPh>
    <phoneticPr fontId="3"/>
  </si>
  <si>
    <t>記入することとする。</t>
    <phoneticPr fontId="3"/>
  </si>
  <si>
    <t>交替は登録団員であれば自由とする。ただし、準決勝・決勝はメンバー表を提出し、交替用紙に</t>
    <rPh sb="32" eb="33">
      <t>ヒョウ</t>
    </rPh>
    <phoneticPr fontId="3"/>
  </si>
  <si>
    <t>③名簿が提出された時点で、選手及び保護者が同意されたものとして取り扱わせてもらいます。</t>
    <phoneticPr fontId="3"/>
  </si>
  <si>
    <t>予選リーグ戦は、試合時間は、３０分（４チームパート）、４０分（３チームパート）とし、延長はせず、勝ち点方式（勝３、分１、負０）とする。</t>
    <phoneticPr fontId="0"/>
  </si>
  <si>
    <t>◇西部第一G　＝８チーム全員参加</t>
    <rPh sb="1" eb="5">
      <t>セイブダイイチ</t>
    </rPh>
    <rPh sb="12" eb="14">
      <t>ゼンイン</t>
    </rPh>
    <rPh sb="14" eb="16">
      <t>サンカ</t>
    </rPh>
    <phoneticPr fontId="0"/>
  </si>
  <si>
    <t>大分市</t>
    <rPh sb="0" eb="1">
      <t>ショウ</t>
    </rPh>
    <phoneticPr fontId="3"/>
  </si>
  <si>
    <t>南大分小</t>
    <rPh sb="0" eb="3">
      <t>ミナミオオイタ</t>
    </rPh>
    <rPh sb="3" eb="4">
      <t>ショウ</t>
    </rPh>
    <phoneticPr fontId="3"/>
  </si>
  <si>
    <t>天空広場=のつはる天空広場（２面）</t>
    <rPh sb="0" eb="2">
      <t>テンクウ</t>
    </rPh>
    <rPh sb="2" eb="4">
      <t>ヒロバ</t>
    </rPh>
    <rPh sb="9" eb="11">
      <t>テンクウ</t>
    </rPh>
    <rPh sb="11" eb="13">
      <t>ヒロバ</t>
    </rPh>
    <rPh sb="15" eb="16">
      <t>メン</t>
    </rPh>
    <phoneticPr fontId="3"/>
  </si>
  <si>
    <t>西部第一G西</t>
    <rPh sb="0" eb="2">
      <t>セイブ</t>
    </rPh>
    <rPh sb="2" eb="4">
      <t>ダイイチ</t>
    </rPh>
    <rPh sb="5" eb="6">
      <t>ニシ</t>
    </rPh>
    <phoneticPr fontId="3"/>
  </si>
  <si>
    <t>西部第一G東</t>
    <rPh sb="0" eb="2">
      <t>セイブ</t>
    </rPh>
    <rPh sb="2" eb="4">
      <t>ダイイチ</t>
    </rPh>
    <rPh sb="5" eb="6">
      <t>ヒガシ</t>
    </rPh>
    <phoneticPr fontId="3"/>
  </si>
  <si>
    <t>天空広場東</t>
    <rPh sb="0" eb="2">
      <t>テンクウ</t>
    </rPh>
    <rPh sb="2" eb="4">
      <t>ヒロバ</t>
    </rPh>
    <rPh sb="4" eb="5">
      <t>ヒガシ</t>
    </rPh>
    <phoneticPr fontId="3"/>
  </si>
  <si>
    <t>天空広場西</t>
    <rPh sb="0" eb="2">
      <t>テンクウ</t>
    </rPh>
    <rPh sb="2" eb="4">
      <t>ヒロバ</t>
    </rPh>
    <rPh sb="4" eb="5">
      <t>ニシ</t>
    </rPh>
    <phoneticPr fontId="3"/>
  </si>
  <si>
    <t>　※同じパートの参加チームに依頼していただいてもOKです！</t>
    <rPh sb="2" eb="3">
      <t>オナ</t>
    </rPh>
    <rPh sb="8" eb="10">
      <t>サンカ</t>
    </rPh>
    <rPh sb="14" eb="16">
      <t>イライ</t>
    </rPh>
    <phoneticPr fontId="3"/>
  </si>
  <si>
    <r>
      <t>　（</t>
    </r>
    <r>
      <rPr>
        <u/>
        <sz val="16"/>
        <color theme="1"/>
        <rFont val="ＭＳ Ｐゴシック"/>
        <family val="3"/>
        <charset val="128"/>
      </rPr>
      <t>会場担当チームへの依頼事項、及び連絡体制については、資料を別途送付します</t>
    </r>
    <r>
      <rPr>
        <sz val="16"/>
        <color theme="1"/>
        <rFont val="ＭＳ Ｐゴシック"/>
        <family val="3"/>
        <charset val="128"/>
      </rPr>
      <t>のでご確認下さい。）</t>
    </r>
    <rPh sb="2" eb="4">
      <t>カイジョウ</t>
    </rPh>
    <rPh sb="4" eb="6">
      <t>タントウ</t>
    </rPh>
    <rPh sb="11" eb="13">
      <t>イライ</t>
    </rPh>
    <rPh sb="13" eb="15">
      <t>ジコウ</t>
    </rPh>
    <rPh sb="16" eb="17">
      <t>オヨ</t>
    </rPh>
    <rPh sb="18" eb="20">
      <t>レンラク</t>
    </rPh>
    <rPh sb="20" eb="22">
      <t>タイセイ</t>
    </rPh>
    <rPh sb="28" eb="30">
      <t>シリョウ</t>
    </rPh>
    <rPh sb="31" eb="33">
      <t>ベット</t>
    </rPh>
    <rPh sb="33" eb="35">
      <t>ソウフ</t>
    </rPh>
    <rPh sb="41" eb="44">
      <t>カクニンクダ</t>
    </rPh>
    <phoneticPr fontId="3"/>
  </si>
  <si>
    <t>出場団員は、保護者の出場承諾を必ず受けること。</t>
    <phoneticPr fontId="3"/>
  </si>
  <si>
    <t>交通費、宿泊費などの費用は、参加団の負担とする。</t>
    <phoneticPr fontId="3"/>
  </si>
  <si>
    <t>（ハ）</t>
    <phoneticPr fontId="3"/>
  </si>
  <si>
    <t>（ホ）</t>
    <phoneticPr fontId="3"/>
  </si>
  <si>
    <r>
      <t xml:space="preserve">競技場の大きさは、縦６８ｍ </t>
    </r>
    <r>
      <rPr>
        <sz val="11"/>
        <color rgb="FFFF0000"/>
        <rFont val="Meiryo UI"/>
        <family val="3"/>
        <charset val="128"/>
      </rPr>
      <t>横４５～５０ｍ</t>
    </r>
    <r>
      <rPr>
        <sz val="11"/>
        <color theme="1"/>
        <rFont val="Meiryo UI"/>
        <family val="3"/>
        <charset val="128"/>
      </rPr>
      <t>、センターサークル半径７ｍ、ゴールエリア４ｍ、</t>
    </r>
    <phoneticPr fontId="3"/>
  </si>
  <si>
    <t>㈱モルテン、丸果大分大同青果㈱、大塚製薬㈱、㈱アルペン スポーツデポ大分店　</t>
    <rPh sb="34" eb="37">
      <t>オオイタテン</t>
    </rPh>
    <phoneticPr fontId="3"/>
  </si>
  <si>
    <t>明野西小、明野東小、明野北小、南大分小、</t>
    <rPh sb="0" eb="3">
      <t>アケノニシ</t>
    </rPh>
    <rPh sb="3" eb="4">
      <t>ショウ</t>
    </rPh>
    <rPh sb="5" eb="8">
      <t>アケノヒガシ</t>
    </rPh>
    <rPh sb="8" eb="9">
      <t>ショウ</t>
    </rPh>
    <rPh sb="10" eb="14">
      <t>アケノキタショウ</t>
    </rPh>
    <rPh sb="15" eb="18">
      <t>ミナミオオイタ</t>
    </rPh>
    <rPh sb="18" eb="19">
      <t>ショウ</t>
    </rPh>
    <phoneticPr fontId="3"/>
  </si>
  <si>
    <r>
      <t>40分ゲームでは、</t>
    </r>
    <r>
      <rPr>
        <u/>
        <sz val="11"/>
        <color rgb="FFFF0000"/>
        <rFont val="Meiryo UI"/>
        <family val="3"/>
        <charset val="128"/>
      </rPr>
      <t>前半・後半約10分経過後、3分の飲水休憩時間</t>
    </r>
    <r>
      <rPr>
        <sz val="11"/>
        <color rgb="FFFF0000"/>
        <rFont val="Meiryo UI"/>
        <family val="3"/>
        <charset val="128"/>
      </rPr>
      <t>、30分ゲームでは、</t>
    </r>
    <rPh sb="2" eb="3">
      <t>フン</t>
    </rPh>
    <rPh sb="9" eb="10">
      <t>ゼン</t>
    </rPh>
    <rPh sb="10" eb="11">
      <t>ハン</t>
    </rPh>
    <rPh sb="12" eb="14">
      <t>コウハン</t>
    </rPh>
    <rPh sb="14" eb="15">
      <t>ヤク</t>
    </rPh>
    <rPh sb="17" eb="18">
      <t>フン</t>
    </rPh>
    <rPh sb="18" eb="20">
      <t>ケイカ</t>
    </rPh>
    <rPh sb="20" eb="21">
      <t>ゴ</t>
    </rPh>
    <rPh sb="23" eb="24">
      <t>フン</t>
    </rPh>
    <rPh sb="25" eb="27">
      <t>インスイ</t>
    </rPh>
    <rPh sb="27" eb="29">
      <t>キュウケイ</t>
    </rPh>
    <phoneticPr fontId="3"/>
  </si>
  <si>
    <r>
      <rPr>
        <u/>
        <sz val="11"/>
        <color rgb="FFFF0000"/>
        <rFont val="Meiryo UI"/>
        <family val="3"/>
        <charset val="128"/>
      </rPr>
      <t>前半・後半約7.5分経過後、2分の飲水休憩時間</t>
    </r>
    <r>
      <rPr>
        <sz val="11"/>
        <color rgb="FFFF0000"/>
        <rFont val="Meiryo UI"/>
        <family val="3"/>
        <charset val="128"/>
      </rPr>
      <t>をとる（ピッチ外に出てＯＫ）。</t>
    </r>
    <rPh sb="17" eb="19">
      <t>インスイ</t>
    </rPh>
    <rPh sb="19" eb="21">
      <t>キュウケイ</t>
    </rPh>
    <phoneticPr fontId="3"/>
  </si>
  <si>
    <r>
      <t>　なお、</t>
    </r>
    <r>
      <rPr>
        <u/>
        <sz val="11"/>
        <color rgb="FFFF0000"/>
        <rFont val="Meiryo UI"/>
        <family val="3"/>
        <charset val="128"/>
      </rPr>
      <t>飲水休憩時間は、アディショナルタイム</t>
    </r>
    <r>
      <rPr>
        <sz val="11"/>
        <color rgb="FFFF0000"/>
        <rFont val="Meiryo UI"/>
        <family val="3"/>
        <charset val="128"/>
      </rPr>
      <t>とするので注意のこと。</t>
    </r>
    <rPh sb="4" eb="6">
      <t>インスイ</t>
    </rPh>
    <rPh sb="6" eb="10">
      <t>キュウケイジカン</t>
    </rPh>
    <rPh sb="27" eb="29">
      <t>チュウイ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</si>
  <si>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</si>
  <si>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</si>
  <si>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東稙田</t>
    <rPh sb="0" eb="1">
      <t>ヒガシ</t>
    </rPh>
    <rPh sb="1" eb="3">
      <t>ワサダ</t>
    </rPh>
    <phoneticPr fontId="3"/>
  </si>
  <si>
    <t>エラン横瀬</t>
    <rPh sb="3" eb="5">
      <t>ヨコセ</t>
    </rPh>
    <phoneticPr fontId="3"/>
  </si>
  <si>
    <t>明野北</t>
    <rPh sb="0" eb="2">
      <t>アケノ</t>
    </rPh>
    <rPh sb="2" eb="3">
      <t>キタ</t>
    </rPh>
    <phoneticPr fontId="3"/>
  </si>
  <si>
    <t>南大分</t>
    <rPh sb="0" eb="3">
      <t>ミナミオオイタ</t>
    </rPh>
    <phoneticPr fontId="3"/>
  </si>
  <si>
    <t>西の台</t>
    <rPh sb="0" eb="1">
      <t>ニシ</t>
    </rPh>
    <rPh sb="2" eb="3">
      <t>ダイ</t>
    </rPh>
    <phoneticPr fontId="3"/>
  </si>
  <si>
    <t>注意）朱書きチームが、会場担当チーム</t>
    <rPh sb="0" eb="2">
      <t>チュウイ</t>
    </rPh>
    <rPh sb="3" eb="5">
      <t>シュガ</t>
    </rPh>
    <rPh sb="11" eb="13">
      <t>カイジョウ</t>
    </rPh>
    <rPh sb="13" eb="15">
      <t>タントウ</t>
    </rPh>
    <phoneticPr fontId="3"/>
  </si>
  <si>
    <t>判　田</t>
    <rPh sb="0" eb="1">
      <t>ハン</t>
    </rPh>
    <rPh sb="2" eb="3">
      <t>タ</t>
    </rPh>
    <phoneticPr fontId="3"/>
  </si>
  <si>
    <t>日　岡</t>
    <rPh sb="0" eb="1">
      <t>ヒ</t>
    </rPh>
    <rPh sb="2" eb="3">
      <t>オカ</t>
    </rPh>
    <phoneticPr fontId="3"/>
  </si>
  <si>
    <t>豊　府</t>
    <rPh sb="0" eb="1">
      <t>ユタカ</t>
    </rPh>
    <rPh sb="2" eb="3">
      <t>フ</t>
    </rPh>
    <phoneticPr fontId="3"/>
  </si>
  <si>
    <t>大　道</t>
    <rPh sb="0" eb="1">
      <t>ダイ</t>
    </rPh>
    <rPh sb="2" eb="3">
      <t>ミチ</t>
    </rPh>
    <phoneticPr fontId="3"/>
  </si>
  <si>
    <t>宗　方</t>
    <rPh sb="0" eb="1">
      <t>シュウ</t>
    </rPh>
    <rPh sb="2" eb="3">
      <t>カタ</t>
    </rPh>
    <phoneticPr fontId="3"/>
  </si>
  <si>
    <t>田　尻</t>
    <rPh sb="0" eb="1">
      <t>タ</t>
    </rPh>
    <rPh sb="2" eb="3">
      <t>シリ</t>
    </rPh>
    <phoneticPr fontId="3"/>
  </si>
  <si>
    <t>豊後大野市</t>
    <rPh sb="0" eb="2">
      <t>ブンゴ</t>
    </rPh>
    <rPh sb="2" eb="5">
      <t>オオノシ</t>
    </rPh>
    <phoneticPr fontId="3"/>
  </si>
  <si>
    <t>津久見市</t>
    <rPh sb="3" eb="4">
      <t>シ</t>
    </rPh>
    <phoneticPr fontId="3"/>
  </si>
  <si>
    <t>中津市</t>
    <rPh sb="0" eb="1">
      <t>ナカ</t>
    </rPh>
    <rPh sb="1" eb="2">
      <t>ツ</t>
    </rPh>
    <rPh sb="2" eb="3">
      <t>シ</t>
    </rPh>
    <phoneticPr fontId="3"/>
  </si>
  <si>
    <t>佐伯市</t>
    <rPh sb="0" eb="2">
      <t>サエキ</t>
    </rPh>
    <rPh sb="2" eb="3">
      <t>シ</t>
    </rPh>
    <phoneticPr fontId="3"/>
  </si>
  <si>
    <t>別府市</t>
    <rPh sb="0" eb="2">
      <t>ベップ</t>
    </rPh>
    <rPh sb="2" eb="3">
      <t>シ</t>
    </rPh>
    <phoneticPr fontId="3"/>
  </si>
  <si>
    <t>佐伯市</t>
    <rPh sb="0" eb="3">
      <t>サイキシ</t>
    </rPh>
    <phoneticPr fontId="3"/>
  </si>
  <si>
    <t>中津市</t>
    <rPh sb="2" eb="3">
      <t>シ</t>
    </rPh>
    <phoneticPr fontId="3"/>
  </si>
  <si>
    <t>竹田市</t>
    <rPh sb="0" eb="2">
      <t>タケダ</t>
    </rPh>
    <rPh sb="2" eb="3">
      <t>シ</t>
    </rPh>
    <phoneticPr fontId="3"/>
  </si>
  <si>
    <t>県央おおの</t>
    <rPh sb="0" eb="2">
      <t>ケンオウ</t>
    </rPh>
    <phoneticPr fontId="3"/>
  </si>
  <si>
    <t>千　怒</t>
    <rPh sb="0" eb="1">
      <t>セン</t>
    </rPh>
    <rPh sb="2" eb="3">
      <t>ド</t>
    </rPh>
    <phoneticPr fontId="3"/>
  </si>
  <si>
    <t>中津沖代</t>
    <rPh sb="0" eb="2">
      <t>ナカツ</t>
    </rPh>
    <rPh sb="2" eb="4">
      <t>オキダイ</t>
    </rPh>
    <phoneticPr fontId="3"/>
  </si>
  <si>
    <t>鶴　見</t>
    <rPh sb="0" eb="1">
      <t>ツル</t>
    </rPh>
    <rPh sb="2" eb="3">
      <t>ミ</t>
    </rPh>
    <phoneticPr fontId="3"/>
  </si>
  <si>
    <t>緑　丘</t>
    <rPh sb="0" eb="1">
      <t>ミドリ</t>
    </rPh>
    <rPh sb="2" eb="3">
      <t>オカ</t>
    </rPh>
    <phoneticPr fontId="3"/>
  </si>
  <si>
    <t>渡町台</t>
    <rPh sb="0" eb="1">
      <t>ワタ</t>
    </rPh>
    <rPh sb="1" eb="2">
      <t>マチ</t>
    </rPh>
    <rPh sb="2" eb="3">
      <t>ダイ</t>
    </rPh>
    <phoneticPr fontId="3"/>
  </si>
  <si>
    <t>弥　生</t>
    <rPh sb="0" eb="1">
      <t>ヤ</t>
    </rPh>
    <rPh sb="2" eb="3">
      <t>セイ</t>
    </rPh>
    <phoneticPr fontId="3"/>
  </si>
  <si>
    <t>鶴　居</t>
    <rPh sb="0" eb="1">
      <t>ツル</t>
    </rPh>
    <rPh sb="2" eb="3">
      <t>イ</t>
    </rPh>
    <phoneticPr fontId="3"/>
  </si>
  <si>
    <t>下　毛</t>
    <rPh sb="0" eb="1">
      <t>モト</t>
    </rPh>
    <rPh sb="2" eb="3">
      <t>ケ</t>
    </rPh>
    <phoneticPr fontId="3"/>
  </si>
  <si>
    <t>竹田直入</t>
    <rPh sb="0" eb="2">
      <t>タケタ</t>
    </rPh>
    <rPh sb="2" eb="4">
      <t>ナオイリ</t>
    </rPh>
    <phoneticPr fontId="3"/>
  </si>
  <si>
    <t>はやぶさ</t>
    <phoneticPr fontId="3"/>
  </si>
  <si>
    <t>上堅田</t>
    <rPh sb="0" eb="3">
      <t>カミカタダ</t>
    </rPh>
    <phoneticPr fontId="3"/>
  </si>
  <si>
    <t>佐伯リベロ</t>
    <rPh sb="0" eb="2">
      <t>サイキ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</si>
  <si>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</si>
  <si>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</si>
  <si>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玖珠郡</t>
    <rPh sb="0" eb="2">
      <t>クス</t>
    </rPh>
    <rPh sb="2" eb="3">
      <t>グン</t>
    </rPh>
    <phoneticPr fontId="3"/>
  </si>
  <si>
    <t>速見郡</t>
    <rPh sb="0" eb="3">
      <t>ハヤミグン</t>
    </rPh>
    <phoneticPr fontId="3"/>
  </si>
  <si>
    <t>桃　園</t>
    <rPh sb="0" eb="1">
      <t>モモ</t>
    </rPh>
    <rPh sb="2" eb="3">
      <t>エン</t>
    </rPh>
    <phoneticPr fontId="3"/>
  </si>
  <si>
    <t>東大分</t>
    <rPh sb="0" eb="1">
      <t>ヒガシ</t>
    </rPh>
    <rPh sb="1" eb="3">
      <t>オオイタ</t>
    </rPh>
    <phoneticPr fontId="3"/>
  </si>
  <si>
    <t>別　保</t>
    <rPh sb="0" eb="1">
      <t>ベツ</t>
    </rPh>
    <rPh sb="2" eb="3">
      <t>タモツ</t>
    </rPh>
    <phoneticPr fontId="3"/>
  </si>
  <si>
    <t>玖　珠</t>
    <rPh sb="0" eb="1">
      <t>キュウ</t>
    </rPh>
    <rPh sb="2" eb="3">
      <t>タマ</t>
    </rPh>
    <phoneticPr fontId="3"/>
  </si>
  <si>
    <t>安　岐</t>
    <rPh sb="0" eb="1">
      <t>ヤス</t>
    </rPh>
    <rPh sb="2" eb="3">
      <t>チマタ</t>
    </rPh>
    <phoneticPr fontId="3"/>
  </si>
  <si>
    <t>森　岡</t>
    <rPh sb="0" eb="1">
      <t>モリ</t>
    </rPh>
    <rPh sb="2" eb="3">
      <t>オカ</t>
    </rPh>
    <phoneticPr fontId="3"/>
  </si>
  <si>
    <t>北郡坂ノ市</t>
    <rPh sb="0" eb="3">
      <t>キタグンサカ</t>
    </rPh>
    <rPh sb="4" eb="5">
      <t>イチ</t>
    </rPh>
    <phoneticPr fontId="3"/>
  </si>
  <si>
    <t>春　日</t>
    <rPh sb="0" eb="1">
      <t>ハル</t>
    </rPh>
    <rPh sb="2" eb="3">
      <t>ヒ</t>
    </rPh>
    <phoneticPr fontId="3"/>
  </si>
  <si>
    <t>日　出</t>
    <rPh sb="0" eb="1">
      <t>ヒ</t>
    </rPh>
    <rPh sb="2" eb="3">
      <t>デ</t>
    </rPh>
    <phoneticPr fontId="3"/>
  </si>
  <si>
    <t>大　在</t>
    <rPh sb="0" eb="1">
      <t>ダイ</t>
    </rPh>
    <rPh sb="2" eb="3">
      <t>ザイ</t>
    </rPh>
    <phoneticPr fontId="3"/>
  </si>
  <si>
    <t>三　佐</t>
    <rPh sb="0" eb="1">
      <t>サン</t>
    </rPh>
    <rPh sb="2" eb="3">
      <t>タスク</t>
    </rPh>
    <phoneticPr fontId="3"/>
  </si>
  <si>
    <t>東　陽</t>
    <rPh sb="0" eb="1">
      <t>ヒガシ</t>
    </rPh>
    <rPh sb="2" eb="3">
      <t>ヨウ</t>
    </rPh>
    <phoneticPr fontId="3"/>
  </si>
  <si>
    <t>明治北</t>
    <rPh sb="0" eb="2">
      <t>メイジ</t>
    </rPh>
    <rPh sb="2" eb="3">
      <t>キタ</t>
    </rPh>
    <phoneticPr fontId="3"/>
  </si>
  <si>
    <t>鶴　崎</t>
    <rPh sb="0" eb="1">
      <t>ツル</t>
    </rPh>
    <rPh sb="2" eb="3">
      <t>ザキ</t>
    </rPh>
    <phoneticPr fontId="3"/>
  </si>
  <si>
    <t>鶴　岡</t>
    <rPh sb="0" eb="1">
      <t>ツル</t>
    </rPh>
    <rPh sb="2" eb="3">
      <t>オカ</t>
    </rPh>
    <phoneticPr fontId="3"/>
  </si>
  <si>
    <t>東</t>
    <rPh sb="0" eb="1">
      <t>ヒガシ</t>
    </rPh>
    <phoneticPr fontId="3"/>
  </si>
  <si>
    <t>明　治</t>
    <rPh sb="0" eb="1">
      <t>アキラ</t>
    </rPh>
    <rPh sb="2" eb="3">
      <t>オサム</t>
    </rPh>
    <phoneticPr fontId="3"/>
  </si>
  <si>
    <t>国　東</t>
    <rPh sb="0" eb="1">
      <t>クニ</t>
    </rPh>
    <rPh sb="2" eb="3">
      <t>ヒガシ</t>
    </rPh>
    <phoneticPr fontId="3"/>
  </si>
  <si>
    <t>予選リーグ日程</t>
  </si>
  <si>
    <t>パート</t>
  </si>
  <si>
    <t>Aパート</t>
    <phoneticPr fontId="3"/>
  </si>
  <si>
    <t>Ｂパート</t>
  </si>
  <si>
    <t>Cパート</t>
  </si>
  <si>
    <t>Dパート</t>
  </si>
  <si>
    <t>Eパート</t>
    <phoneticPr fontId="3"/>
  </si>
  <si>
    <t>Ｆパート</t>
  </si>
  <si>
    <t>Ｇパート</t>
  </si>
  <si>
    <t>Ｈパート</t>
    <phoneticPr fontId="3"/>
  </si>
  <si>
    <t>試合時間</t>
  </si>
  <si>
    <t>主審</t>
  </si>
  <si>
    <t>(１)　１０：００－</t>
    <phoneticPr fontId="3"/>
  </si>
  <si>
    <t>－</t>
  </si>
  <si>
    <t>月</t>
  </si>
  <si>
    <t>(２)　１０：４５－</t>
    <phoneticPr fontId="3"/>
  </si>
  <si>
    <t>(３)　１２：２５－</t>
    <phoneticPr fontId="3"/>
  </si>
  <si>
    <t>(４)　１３：１０－</t>
    <phoneticPr fontId="3"/>
  </si>
  <si>
    <t>(５)　１４：５０－</t>
    <phoneticPr fontId="3"/>
  </si>
  <si>
    <t>－</t>
    <phoneticPr fontId="3"/>
  </si>
  <si>
    <t>(６)　１５：３５－</t>
    <phoneticPr fontId="3"/>
  </si>
  <si>
    <t>Ｉパート</t>
    <phoneticPr fontId="3"/>
  </si>
  <si>
    <t>Ｊパート</t>
    <phoneticPr fontId="3"/>
  </si>
  <si>
    <t>Ｋパート</t>
  </si>
  <si>
    <t>Ｌパート</t>
  </si>
  <si>
    <t>Ｍパート</t>
  </si>
  <si>
    <t>Ｎパート</t>
  </si>
  <si>
    <t>Ｏパート</t>
  </si>
  <si>
    <t>Pパート</t>
    <phoneticPr fontId="3"/>
  </si>
  <si>
    <t>-</t>
    <phoneticPr fontId="8"/>
  </si>
  <si>
    <t>得失点RANK</t>
    <phoneticPr fontId="8"/>
  </si>
  <si>
    <t>勝点RANK</t>
    <rPh sb="0" eb="1">
      <t>カ</t>
    </rPh>
    <rPh sb="1" eb="2">
      <t>テン</t>
    </rPh>
    <phoneticPr fontId="8"/>
  </si>
  <si>
    <t>順位</t>
  </si>
  <si>
    <t>得失点差</t>
  </si>
  <si>
    <t>失点</t>
  </si>
  <si>
    <t>得点</t>
  </si>
  <si>
    <t>勝点</t>
  </si>
  <si>
    <t>分</t>
  </si>
  <si>
    <t>負</t>
  </si>
  <si>
    <t>勝</t>
  </si>
  <si>
    <t>Ｐパート</t>
    <phoneticPr fontId="8"/>
  </si>
  <si>
    <t>Oパート</t>
    <phoneticPr fontId="8"/>
  </si>
  <si>
    <t>Nパート</t>
    <phoneticPr fontId="8"/>
  </si>
  <si>
    <t>Mパート</t>
    <phoneticPr fontId="8"/>
  </si>
  <si>
    <t>Lパート</t>
    <phoneticPr fontId="8"/>
  </si>
  <si>
    <t>Kパート</t>
    <phoneticPr fontId="8"/>
  </si>
  <si>
    <t>Jパート</t>
    <phoneticPr fontId="8"/>
  </si>
  <si>
    <t>Iパート</t>
    <phoneticPr fontId="8"/>
  </si>
  <si>
    <t>Hパート</t>
    <phoneticPr fontId="8"/>
  </si>
  <si>
    <t>Gパート</t>
    <phoneticPr fontId="8"/>
  </si>
  <si>
    <t>Fパート</t>
    <phoneticPr fontId="8"/>
  </si>
  <si>
    <t>Eパート</t>
    <phoneticPr fontId="8"/>
  </si>
  <si>
    <t>Dパート</t>
    <phoneticPr fontId="8"/>
  </si>
  <si>
    <t>Cパート</t>
    <phoneticPr fontId="8"/>
  </si>
  <si>
    <t>Bパート</t>
    <phoneticPr fontId="8"/>
  </si>
  <si>
    <t>Aパート</t>
    <phoneticPr fontId="8"/>
  </si>
  <si>
    <r>
      <rPr>
        <b/>
        <u/>
        <sz val="11"/>
        <color rgb="FFFF0000"/>
        <rFont val="Meiryo UI"/>
        <family val="3"/>
        <charset val="128"/>
      </rPr>
      <t>団員（選手）１６名以内</t>
    </r>
    <r>
      <rPr>
        <sz val="11"/>
        <color theme="1"/>
        <rFont val="Meiryo UI"/>
        <family val="3"/>
        <charset val="128"/>
      </rPr>
      <t>とする。</t>
    </r>
    <phoneticPr fontId="3"/>
  </si>
  <si>
    <r>
      <t>　</t>
    </r>
    <r>
      <rPr>
        <u/>
        <sz val="11"/>
        <color theme="1"/>
        <rFont val="Meiryo UI"/>
        <family val="3"/>
        <charset val="128"/>
      </rPr>
      <t>予選リーグ戦は、相互審判（１人制）</t>
    </r>
    <r>
      <rPr>
        <sz val="11"/>
        <color theme="1"/>
        <rFont val="Meiryo UI"/>
        <family val="3"/>
        <charset val="128"/>
      </rPr>
      <t>としますので必ず団で</t>
    </r>
    <r>
      <rPr>
        <u/>
        <sz val="11"/>
        <color theme="1"/>
        <rFont val="Meiryo UI"/>
        <family val="3"/>
        <charset val="128"/>
      </rPr>
      <t>有資格の主審の帯同をお願い</t>
    </r>
    <rPh sb="15" eb="17">
      <t>ニンセイ</t>
    </rPh>
    <rPh sb="35" eb="37">
      <t>タイドウ</t>
    </rPh>
    <rPh sb="39" eb="40">
      <t>ネガ</t>
    </rPh>
    <phoneticPr fontId="3"/>
  </si>
  <si>
    <r>
      <rPr>
        <u/>
        <sz val="11"/>
        <color theme="1"/>
        <rFont val="Meiryo UI"/>
        <family val="3"/>
        <charset val="128"/>
      </rPr>
      <t>します</t>
    </r>
    <r>
      <rPr>
        <sz val="11"/>
        <color theme="1"/>
        <rFont val="Meiryo UI"/>
        <family val="3"/>
        <charset val="128"/>
      </rPr>
      <t>。ただし、</t>
    </r>
    <r>
      <rPr>
        <u/>
        <sz val="11"/>
        <color theme="1"/>
        <rFont val="Meiryo UI"/>
        <family val="3"/>
        <charset val="128"/>
      </rPr>
      <t>チーム事情で有資格/無資格の副審</t>
    </r>
    <r>
      <rPr>
        <sz val="11"/>
        <color theme="1"/>
        <rFont val="Meiryo UI"/>
        <family val="3"/>
        <charset val="128"/>
      </rPr>
      <t>（中学生以上 （有資格の小学生も可））</t>
    </r>
    <rPh sb="11" eb="13">
      <t>ジジョウ</t>
    </rPh>
    <rPh sb="14" eb="17">
      <t>ユウシカク</t>
    </rPh>
    <rPh sb="32" eb="33">
      <t>ユウ</t>
    </rPh>
    <rPh sb="33" eb="35">
      <t>シカク</t>
    </rPh>
    <phoneticPr fontId="3"/>
  </si>
  <si>
    <t>を入れた３人制での審判も可能とします。</t>
    <phoneticPr fontId="3"/>
  </si>
  <si>
    <r>
      <rPr>
        <u/>
        <sz val="11"/>
        <color rgb="FFFF0000"/>
        <rFont val="Meiryo UI"/>
        <family val="3"/>
        <charset val="128"/>
      </rPr>
      <t>対応</t>
    </r>
    <r>
      <rPr>
        <sz val="11"/>
        <color theme="1"/>
        <rFont val="Meiryo UI"/>
        <family val="3"/>
        <charset val="128"/>
      </rPr>
      <t>しますが、</t>
    </r>
    <r>
      <rPr>
        <u/>
        <sz val="11"/>
        <color rgb="FFFF0000"/>
        <rFont val="Meiryo UI"/>
        <family val="3"/>
        <charset val="128"/>
      </rPr>
      <t>それ以外は、相互審判(１人制)とします</t>
    </r>
    <r>
      <rPr>
        <sz val="11"/>
        <color theme="1"/>
        <rFont val="Meiryo UI"/>
        <family val="3"/>
        <charset val="128"/>
      </rPr>
      <t>ので必ず有資格の審判を帯同下さい。</t>
    </r>
    <rPh sb="9" eb="11">
      <t>イガイ</t>
    </rPh>
    <rPh sb="34" eb="36">
      <t>シンパン</t>
    </rPh>
    <rPh sb="39" eb="40">
      <t>クダ</t>
    </rPh>
    <phoneticPr fontId="3"/>
  </si>
  <si>
    <r>
      <t>１団（１チーム）金</t>
    </r>
    <r>
      <rPr>
        <b/>
        <sz val="11"/>
        <color rgb="FFFF0000"/>
        <rFont val="Meiryo UI"/>
        <family val="3"/>
        <charset val="128"/>
      </rPr>
      <t>１１，０００円</t>
    </r>
    <phoneticPr fontId="3"/>
  </si>
  <si>
    <r>
      <t>開会式は、</t>
    </r>
    <r>
      <rPr>
        <b/>
        <sz val="11"/>
        <color rgb="FFFF0000"/>
        <rFont val="Meiryo UI"/>
        <family val="3"/>
        <charset val="128"/>
      </rPr>
      <t>西部第一G</t>
    </r>
    <r>
      <rPr>
        <sz val="11"/>
        <color theme="1"/>
        <rFont val="Meiryo UI"/>
        <family val="3"/>
        <charset val="128"/>
      </rPr>
      <t>で行う。（受付　８時半～　開会式　９時、会場の８チーム参加）</t>
    </r>
    <rPh sb="5" eb="9">
      <t>セイブダイイチ</t>
    </rPh>
    <rPh sb="30" eb="32">
      <t>カイジョウ</t>
    </rPh>
    <phoneticPr fontId="3"/>
  </si>
  <si>
    <t>戸次吉野</t>
    <rPh sb="0" eb="4">
      <t>ヘツギヨシノ</t>
    </rPh>
    <phoneticPr fontId="3"/>
  </si>
  <si>
    <t>明野西</t>
    <rPh sb="0" eb="3">
      <t>アケノニシ</t>
    </rPh>
    <phoneticPr fontId="3"/>
  </si>
  <si>
    <t>明野東</t>
    <rPh sb="0" eb="3">
      <t>アケノヒガシ</t>
    </rPh>
    <phoneticPr fontId="3"/>
  </si>
  <si>
    <t>日田市</t>
    <rPh sb="0" eb="2">
      <t>ヒタ</t>
    </rPh>
    <rPh sb="2" eb="3">
      <t>シ</t>
    </rPh>
    <phoneticPr fontId="3"/>
  </si>
  <si>
    <t>三　花</t>
    <rPh sb="0" eb="1">
      <t>サン</t>
    </rPh>
    <rPh sb="2" eb="3">
      <t>ハナ</t>
    </rPh>
    <phoneticPr fontId="3"/>
  </si>
  <si>
    <t>彦　陽</t>
    <rPh sb="0" eb="1">
      <t>ヒコ</t>
    </rPh>
    <rPh sb="2" eb="3">
      <t>ヨウ</t>
    </rPh>
    <phoneticPr fontId="3"/>
  </si>
  <si>
    <t>本部</t>
    <rPh sb="0" eb="2">
      <t>ホンブ</t>
    </rPh>
    <phoneticPr fontId="3"/>
  </si>
  <si>
    <t>5負け</t>
    <rPh sb="1" eb="2">
      <t>マ</t>
    </rPh>
    <phoneticPr fontId="3"/>
  </si>
  <si>
    <t>1負け</t>
    <rPh sb="1" eb="2">
      <t>マ</t>
    </rPh>
    <phoneticPr fontId="3"/>
  </si>
  <si>
    <t>2負け</t>
    <rPh sb="1" eb="2">
      <t>マ</t>
    </rPh>
    <phoneticPr fontId="3"/>
  </si>
  <si>
    <t>寒田敷戸</t>
    <rPh sb="0" eb="1">
      <t>カン</t>
    </rPh>
    <rPh sb="1" eb="2">
      <t>タ</t>
    </rPh>
    <rPh sb="2" eb="4">
      <t>シキド</t>
    </rPh>
    <phoneticPr fontId="3"/>
  </si>
  <si>
    <t>FC大野</t>
    <rPh sb="2" eb="3">
      <t>ダイ</t>
    </rPh>
    <rPh sb="3" eb="4">
      <t>ノ</t>
    </rPh>
    <phoneticPr fontId="3"/>
  </si>
  <si>
    <t>会場担当チーム</t>
    <rPh sb="0" eb="2">
      <t>カイジョウ</t>
    </rPh>
    <rPh sb="2" eb="4">
      <t>タントウ</t>
    </rPh>
    <phoneticPr fontId="3"/>
  </si>
  <si>
    <r>
      <t>参加申込書で記入した、スポーツ少年団登録済み指導者の内、</t>
    </r>
    <r>
      <rPr>
        <u/>
        <sz val="11"/>
        <color rgb="FFFF0000"/>
        <rFont val="Meiryo UI"/>
        <family val="3"/>
        <charset val="128"/>
      </rPr>
      <t>ベンチ入り指導者は、３名以内</t>
    </r>
    <r>
      <rPr>
        <sz val="11"/>
        <color theme="1"/>
        <rFont val="Meiryo UI"/>
        <family val="3"/>
        <charset val="128"/>
      </rPr>
      <t>とする。</t>
    </r>
    <rPh sb="0" eb="2">
      <t>サンカ</t>
    </rPh>
    <rPh sb="2" eb="4">
      <t>モウシコミ</t>
    </rPh>
    <rPh sb="4" eb="5">
      <t>ショ</t>
    </rPh>
    <rPh sb="6" eb="8">
      <t>キニュウ</t>
    </rPh>
    <rPh sb="22" eb="25">
      <t>シドウシャ</t>
    </rPh>
    <rPh sb="26" eb="27">
      <t>ウチ</t>
    </rPh>
    <rPh sb="31" eb="32">
      <t>ハイ</t>
    </rPh>
    <rPh sb="39" eb="40">
      <t>メイ</t>
    </rPh>
    <phoneticPr fontId="3"/>
  </si>
  <si>
    <t>　選手の熱中症防止の観点から、</t>
    <rPh sb="1" eb="3">
      <t>センシュ</t>
    </rPh>
    <rPh sb="4" eb="9">
      <t>ネッチュウショウボウシ</t>
    </rPh>
    <rPh sb="10" eb="12">
      <t>カンテン</t>
    </rPh>
    <phoneticPr fontId="3"/>
  </si>
  <si>
    <t>救急箱は必ず持参すること。（必ず体温計を入れておくこと）</t>
    <phoneticPr fontId="3"/>
  </si>
  <si>
    <t>三　芳</t>
    <rPh sb="0" eb="1">
      <t>サン</t>
    </rPh>
    <rPh sb="2" eb="3">
      <t>ヨシ</t>
    </rPh>
    <phoneticPr fontId="3"/>
  </si>
  <si>
    <t>杵築市</t>
    <rPh sb="0" eb="2">
      <t>キツキ</t>
    </rPh>
    <rPh sb="2" eb="3">
      <t>シ</t>
    </rPh>
    <phoneticPr fontId="3"/>
  </si>
  <si>
    <t>豊府小、西の台小、宗方小、田尻小</t>
    <rPh sb="9" eb="11">
      <t>ムナカタ</t>
    </rPh>
    <rPh sb="11" eb="12">
      <t>ショウ</t>
    </rPh>
    <rPh sb="13" eb="15">
      <t>タジリ</t>
    </rPh>
    <rPh sb="15" eb="16">
      <t>ショウ</t>
    </rPh>
    <phoneticPr fontId="3"/>
  </si>
  <si>
    <r>
      <t>　※</t>
    </r>
    <r>
      <rPr>
        <b/>
        <u/>
        <sz val="16"/>
        <color theme="1"/>
        <rFont val="ＭＳ Ｐゴシック"/>
        <family val="3"/>
        <charset val="128"/>
      </rPr>
      <t>西部第一G会場設営を８時３０分から行います</t>
    </r>
    <r>
      <rPr>
        <b/>
        <sz val="16"/>
        <color theme="1"/>
        <rFont val="ＭＳ Ｐゴシック"/>
        <family val="3"/>
        <charset val="128"/>
      </rPr>
      <t>ので、</t>
    </r>
    <r>
      <rPr>
        <b/>
        <u/>
        <sz val="16"/>
        <color theme="1"/>
        <rFont val="ＭＳ Ｐゴシック"/>
        <family val="3"/>
        <charset val="128"/>
      </rPr>
      <t>大分市内チームは、各２人ずつ</t>
    </r>
    <rPh sb="2" eb="4">
      <t>セイブ</t>
    </rPh>
    <rPh sb="4" eb="6">
      <t>ダイイチ</t>
    </rPh>
    <rPh sb="29" eb="30">
      <t>ナイ</t>
    </rPh>
    <phoneticPr fontId="3"/>
  </si>
  <si>
    <t>西部第一Ｇ＝西部第一グランド（人工芝２面）</t>
    <rPh sb="0" eb="2">
      <t>セイブ</t>
    </rPh>
    <rPh sb="2" eb="4">
      <t>ダイイチ</t>
    </rPh>
    <rPh sb="6" eb="8">
      <t>セイブ</t>
    </rPh>
    <rPh sb="8" eb="10">
      <t>ダイイチ</t>
    </rPh>
    <rPh sb="15" eb="17">
      <t>ジンコウ</t>
    </rPh>
    <rPh sb="17" eb="18">
      <t>シバ</t>
    </rPh>
    <rPh sb="19" eb="20">
      <t>メン</t>
    </rPh>
    <phoneticPr fontId="3"/>
  </si>
  <si>
    <t>七瀬川=七瀬川自然公園グランド（２面）</t>
    <rPh sb="0" eb="1">
      <t>ナナ</t>
    </rPh>
    <rPh sb="1" eb="2">
      <t>セ</t>
    </rPh>
    <rPh sb="2" eb="3">
      <t>カワ</t>
    </rPh>
    <rPh sb="4" eb="6">
      <t>ナナセ</t>
    </rPh>
    <rPh sb="6" eb="7">
      <t>カワ</t>
    </rPh>
    <rPh sb="7" eb="9">
      <t>シゼン</t>
    </rPh>
    <rPh sb="9" eb="11">
      <t>コウエン</t>
    </rPh>
    <rPh sb="17" eb="18">
      <t>メン</t>
    </rPh>
    <phoneticPr fontId="3"/>
  </si>
  <si>
    <t>　　の大会関係者のものです。駐車場のルールを守ります！</t>
    <rPh sb="14" eb="17">
      <t>チュウシャジョウ</t>
    </rPh>
    <rPh sb="22" eb="23">
      <t>マモ</t>
    </rPh>
    <phoneticPr fontId="3"/>
  </si>
  <si>
    <t>決勝ﾄｰﾅﾒﾝﾄ（１回戦/２回戦/準々決勝）【本部/相互審判】　ﾌﾚﾝﾄﾞﾘｰﾄｰﾅﾒﾝﾄ（１回戦/２回戦/準々決勝）【相互審判】</t>
    <rPh sb="10" eb="12">
      <t>カイセン</t>
    </rPh>
    <rPh sb="14" eb="16">
      <t>カイセン</t>
    </rPh>
    <rPh sb="17" eb="21">
      <t>ジュンジュンケッショウ</t>
    </rPh>
    <rPh sb="23" eb="25">
      <t>ホンブ</t>
    </rPh>
    <rPh sb="26" eb="28">
      <t>ソウゴ</t>
    </rPh>
    <phoneticPr fontId="3"/>
  </si>
  <si>
    <t>(１)　１０：００－</t>
    <phoneticPr fontId="3"/>
  </si>
  <si>
    <t>第４８回大分県スポーツ少年団（知事杯・大分合同新聞社旗争奪）サッカー交流大会実施要項</t>
    <rPh sb="3" eb="4">
      <t>カイ</t>
    </rPh>
    <phoneticPr fontId="3"/>
  </si>
  <si>
    <t>第４８回大分県スポーツ少年団サッカー交流大会</t>
    <phoneticPr fontId="3"/>
  </si>
  <si>
    <r>
      <rPr>
        <b/>
        <u/>
        <sz val="11"/>
        <color rgb="FFFF0000"/>
        <rFont val="Meiryo UI"/>
        <family val="3"/>
        <charset val="128"/>
      </rPr>
      <t>令和６年７月１３日（土）、１４日（日）、１５日（月）</t>
    </r>
    <r>
      <rPr>
        <sz val="11"/>
        <color theme="1"/>
        <rFont val="Meiryo UI"/>
        <family val="3"/>
        <charset val="128"/>
      </rPr>
      <t>　　３日間（雨天決行）</t>
    </r>
    <rPh sb="0" eb="2">
      <t>レイワ</t>
    </rPh>
    <rPh sb="3" eb="4">
      <t>ネン</t>
    </rPh>
    <rPh sb="15" eb="16">
      <t>ヒ</t>
    </rPh>
    <rPh sb="17" eb="18">
      <t>ヒ</t>
    </rPh>
    <rPh sb="24" eb="25">
      <t>ゲツ</t>
    </rPh>
    <phoneticPr fontId="3"/>
  </si>
  <si>
    <t>西部第一グランド、豊後企画フィールド（駄原競技場）、七瀬川自然公園、のつはる天空広場、</t>
    <rPh sb="0" eb="2">
      <t>セイブ</t>
    </rPh>
    <rPh sb="2" eb="4">
      <t>ダイイチ</t>
    </rPh>
    <rPh sb="9" eb="13">
      <t>ブンゴキカク</t>
    </rPh>
    <rPh sb="19" eb="21">
      <t>ダノハル</t>
    </rPh>
    <rPh sb="21" eb="24">
      <t>キョウギジョウ</t>
    </rPh>
    <rPh sb="26" eb="27">
      <t>シチ</t>
    </rPh>
    <rPh sb="27" eb="29">
      <t>セガワ</t>
    </rPh>
    <rPh sb="29" eb="31">
      <t>シゼン</t>
    </rPh>
    <rPh sb="31" eb="33">
      <t>コウエン</t>
    </rPh>
    <rPh sb="38" eb="42">
      <t>テンクウヒロバ</t>
    </rPh>
    <phoneticPr fontId="3"/>
  </si>
  <si>
    <t>南大分スポーツパーク、大分県サッカー協会人工芝G、大分市内各小学校</t>
    <rPh sb="0" eb="3">
      <t>ミナミオオイタ</t>
    </rPh>
    <rPh sb="13" eb="14">
      <t>ケン</t>
    </rPh>
    <rPh sb="18" eb="20">
      <t>キョウカイ</t>
    </rPh>
    <rPh sb="20" eb="23">
      <t>ジンコウシバ</t>
    </rPh>
    <phoneticPr fontId="3"/>
  </si>
  <si>
    <t>令和６年度日本スポーツ少年団登録の団員、指導者であること。</t>
    <rPh sb="0" eb="2">
      <t>レイワ</t>
    </rPh>
    <rPh sb="3" eb="4">
      <t>ネン</t>
    </rPh>
    <phoneticPr fontId="3"/>
  </si>
  <si>
    <r>
      <rPr>
        <u/>
        <sz val="11"/>
        <color rgb="FFFF0000"/>
        <rFont val="Meiryo UI"/>
        <family val="3"/>
        <charset val="128"/>
      </rPr>
      <t>登録団員の変更は、７月６日（土）まで</t>
    </r>
    <r>
      <rPr>
        <sz val="11"/>
        <color theme="1"/>
        <rFont val="Meiryo UI"/>
        <family val="3"/>
        <charset val="128"/>
      </rPr>
      <t>に事務局へ電子メールで連絡すること。</t>
    </r>
    <rPh sb="14" eb="15">
      <t>ド</t>
    </rPh>
    <rPh sb="23" eb="25">
      <t>デンシ</t>
    </rPh>
    <phoneticPr fontId="3"/>
  </si>
  <si>
    <t>試合は８人制とし、日本サッカー協会2023年/2024年競技規則（8人制）に準じ、キックオフ</t>
    <rPh sb="27" eb="28">
      <t>ネン</t>
    </rPh>
    <phoneticPr fontId="3"/>
  </si>
  <si>
    <t>予選各パート１位、２位は、７月１３日（土）17：00からレゾナックドーム４０６号室</t>
    <rPh sb="14" eb="15">
      <t>ガツ</t>
    </rPh>
    <rPh sb="17" eb="18">
      <t>ヒ</t>
    </rPh>
    <rPh sb="19" eb="20">
      <t>ド</t>
    </rPh>
    <phoneticPr fontId="3"/>
  </si>
  <si>
    <r>
      <t>　また、</t>
    </r>
    <r>
      <rPr>
        <u/>
        <sz val="11"/>
        <color rgb="FFFF0000"/>
        <rFont val="Meiryo UI"/>
        <family val="3"/>
        <charset val="128"/>
      </rPr>
      <t>7/14（日）決勝トーナメントの主審（１人審判制）は、第1試合と準々決勝のみ本部で</t>
    </r>
    <rPh sb="9" eb="10">
      <t>ヒ</t>
    </rPh>
    <rPh sb="20" eb="22">
      <t>シュシン</t>
    </rPh>
    <rPh sb="31" eb="33">
      <t>ダイイチ</t>
    </rPh>
    <rPh sb="33" eb="35">
      <t>シアイ</t>
    </rPh>
    <rPh sb="36" eb="40">
      <t>ジュンジュンケッショウ</t>
    </rPh>
    <rPh sb="42" eb="44">
      <t>ホンブ</t>
    </rPh>
    <phoneticPr fontId="3"/>
  </si>
  <si>
    <r>
      <rPr>
        <sz val="11"/>
        <color theme="1"/>
        <rFont val="Meiryo UI"/>
        <family val="3"/>
        <charset val="128"/>
      </rPr>
      <t>　</t>
    </r>
    <r>
      <rPr>
        <u/>
        <sz val="11"/>
        <color theme="1"/>
        <rFont val="Meiryo UI"/>
        <family val="3"/>
        <charset val="128"/>
      </rPr>
      <t>7/14（日）フレンドリートーナメントは、各チームの有資格の帯同審判の１人審判制とします。</t>
    </r>
    <rPh sb="6" eb="7">
      <t>ヒ</t>
    </rPh>
    <rPh sb="22" eb="23">
      <t>カク</t>
    </rPh>
    <rPh sb="27" eb="30">
      <t>ユウシカク</t>
    </rPh>
    <rPh sb="37" eb="38">
      <t>ニン</t>
    </rPh>
    <rPh sb="38" eb="40">
      <t>シンパン</t>
    </rPh>
    <rPh sb="40" eb="41">
      <t>セイ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</si>
  <si>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7/15（月）決勝トーナメントの準決勝・決勝の主審、副審(３人審判制)は、本部で対応</t>
    </r>
    <r>
      <rPr>
        <sz val="11"/>
        <color theme="1"/>
        <rFont val="Meiryo UI"/>
        <family val="3"/>
        <charset val="128"/>
      </rPr>
      <t>します。</t>
    </r>
    <rPh sb="6" eb="7">
      <t>ゲツ</t>
    </rPh>
    <rPh sb="41" eb="43">
      <t>タイオウ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</si>
  <si>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7/15（月）フレンドリートーナメントの準決勝・決勝の主審(１人審判制)は、本部で対応</t>
    </r>
    <r>
      <rPr>
        <sz val="11"/>
        <color theme="1"/>
        <rFont val="Meiryo UI"/>
        <family val="3"/>
        <charset val="128"/>
      </rPr>
      <t>します。</t>
    </r>
    <phoneticPr fontId="3"/>
  </si>
  <si>
    <t>令和６年６月１７日（月）必着</t>
    <rPh sb="0" eb="2">
      <t>レイワ</t>
    </rPh>
    <rPh sb="3" eb="4">
      <t>ネン</t>
    </rPh>
    <rPh sb="10" eb="11">
      <t>ゲツ</t>
    </rPh>
    <phoneticPr fontId="3"/>
  </si>
  <si>
    <t>令和６年６月２１日（金）</t>
    <rPh sb="0" eb="2">
      <t>レイワ</t>
    </rPh>
    <rPh sb="3" eb="4">
      <t>ネン</t>
    </rPh>
    <rPh sb="10" eb="11">
      <t>キン</t>
    </rPh>
    <phoneticPr fontId="3"/>
  </si>
  <si>
    <t>令和６年６月１８日（火）19:00～ &lt;予定&gt;　主管団体役員立会のもとで厳正に抽選する。</t>
    <rPh sb="10" eb="11">
      <t>ヒ</t>
    </rPh>
    <rPh sb="20" eb="22">
      <t>ヨテイ</t>
    </rPh>
    <phoneticPr fontId="3"/>
  </si>
  <si>
    <t>組み合わせ通知は、令和６年６月２９日（土）頃までに大分県サッカー協会</t>
    <rPh sb="19" eb="20">
      <t>ド</t>
    </rPh>
    <rPh sb="21" eb="22">
      <t>コロ</t>
    </rPh>
    <phoneticPr fontId="3"/>
  </si>
  <si>
    <t>優勝、準優勝チームは、令和６年８月２日（金）～４日（日）開催（大分県大分市）</t>
    <rPh sb="0" eb="2">
      <t>ユウショウ</t>
    </rPh>
    <rPh sb="3" eb="6">
      <t>ジュンユウショウ</t>
    </rPh>
    <rPh sb="11" eb="13">
      <t>レイワ</t>
    </rPh>
    <rPh sb="14" eb="15">
      <t>ネン</t>
    </rPh>
    <rPh sb="16" eb="17">
      <t>ツキ</t>
    </rPh>
    <rPh sb="18" eb="19">
      <t>ヒ</t>
    </rPh>
    <rPh sb="20" eb="21">
      <t>キン</t>
    </rPh>
    <rPh sb="24" eb="25">
      <t>ヒ</t>
    </rPh>
    <rPh sb="26" eb="27">
      <t>ヒ</t>
    </rPh>
    <rPh sb="28" eb="30">
      <t>カイサイ</t>
    </rPh>
    <rPh sb="31" eb="33">
      <t>オオイタ</t>
    </rPh>
    <rPh sb="33" eb="34">
      <t>ケン</t>
    </rPh>
    <rPh sb="34" eb="36">
      <t>オオイタ</t>
    </rPh>
    <rPh sb="36" eb="37">
      <t>シ</t>
    </rPh>
    <phoneticPr fontId="3"/>
  </si>
  <si>
    <t>の第４４回九州ブロックスポーツ少年団サッカー交流大会に大分県代表として推薦します。</t>
    <rPh sb="1" eb="2">
      <t>ダイ</t>
    </rPh>
    <rPh sb="4" eb="5">
      <t>カイ</t>
    </rPh>
    <rPh sb="5" eb="7">
      <t>キュウシュウ</t>
    </rPh>
    <rPh sb="15" eb="18">
      <t>ショウネンダン</t>
    </rPh>
    <rPh sb="22" eb="26">
      <t>コウリュウタイカイ</t>
    </rPh>
    <rPh sb="27" eb="30">
      <t>オオイタケン</t>
    </rPh>
    <rPh sb="30" eb="32">
      <t>ダイヒョウ</t>
    </rPh>
    <rPh sb="35" eb="37">
      <t>スイセン</t>
    </rPh>
    <phoneticPr fontId="3"/>
  </si>
  <si>
    <t xml:space="preserve"> （1日目）　　　８月２日（金）　　　　　　　　　　開会式：会　場　サイクルショップコダマ大洲アリーナ　</t>
    <rPh sb="30" eb="31">
      <t>カイ</t>
    </rPh>
    <rPh sb="32" eb="33">
      <t>バ</t>
    </rPh>
    <phoneticPr fontId="3"/>
  </si>
  <si>
    <t>賀　来</t>
    <rPh sb="0" eb="1">
      <t>ガ</t>
    </rPh>
    <rPh sb="2" eb="3">
      <t>ライ</t>
    </rPh>
    <phoneticPr fontId="3"/>
  </si>
  <si>
    <t>城　南</t>
    <rPh sb="0" eb="1">
      <t>シロ</t>
    </rPh>
    <rPh sb="2" eb="3">
      <t>ミナミ</t>
    </rPh>
    <phoneticPr fontId="3"/>
  </si>
  <si>
    <t>碩　田</t>
    <rPh sb="0" eb="1">
      <t>セキ</t>
    </rPh>
    <rPh sb="2" eb="3">
      <t>タ</t>
    </rPh>
    <phoneticPr fontId="3"/>
  </si>
  <si>
    <t>豊後企画Ｆ北</t>
    <rPh sb="0" eb="2">
      <t>ブンゴ</t>
    </rPh>
    <rPh sb="2" eb="4">
      <t>キカク</t>
    </rPh>
    <rPh sb="5" eb="6">
      <t>キタ</t>
    </rPh>
    <phoneticPr fontId="3"/>
  </si>
  <si>
    <t>豊後企画Ｆ南</t>
    <rPh sb="0" eb="4">
      <t>ブンゴキカク</t>
    </rPh>
    <rPh sb="5" eb="6">
      <t>ミナミ</t>
    </rPh>
    <phoneticPr fontId="3"/>
  </si>
  <si>
    <t>豊後企画Ｆ＝豊後企画フィールド（２面）</t>
    <rPh sb="0" eb="2">
      <t>ブンゴ</t>
    </rPh>
    <rPh sb="2" eb="4">
      <t>キカク</t>
    </rPh>
    <rPh sb="6" eb="8">
      <t>ブンゴ</t>
    </rPh>
    <rPh sb="8" eb="10">
      <t>キカク</t>
    </rPh>
    <phoneticPr fontId="3"/>
  </si>
  <si>
    <t>大分県サッカー協会人工芝グランド</t>
    <rPh sb="0" eb="3">
      <t>オオイタケン</t>
    </rPh>
    <rPh sb="7" eb="9">
      <t>キョウカイ</t>
    </rPh>
    <rPh sb="9" eb="12">
      <t>ジンコウシバ</t>
    </rPh>
    <phoneticPr fontId="3"/>
  </si>
  <si>
    <r>
      <t>予選リーグは参加５８チームを１６パートに分け総当たり戦を行い、各パートの</t>
    </r>
    <r>
      <rPr>
        <u/>
        <sz val="16"/>
        <color theme="1"/>
        <rFont val="ＭＳ Ｐゴシック"/>
        <family val="3"/>
        <charset val="128"/>
      </rPr>
      <t>１・２位を決勝トーナメント出場チーム</t>
    </r>
    <r>
      <rPr>
        <sz val="16"/>
        <color theme="1"/>
        <rFont val="ＭＳ Ｐゴシック"/>
        <family val="3"/>
        <charset val="128"/>
      </rPr>
      <t>、</t>
    </r>
    <r>
      <rPr>
        <u/>
        <sz val="16"/>
        <color theme="1"/>
        <rFont val="ＭＳ Ｐゴシック"/>
        <family val="3"/>
        <charset val="128"/>
      </rPr>
      <t>３・４位をフレンドリートーナメント出場チーム</t>
    </r>
    <r>
      <rPr>
        <sz val="16"/>
        <color theme="1"/>
        <rFont val="ＭＳ Ｐゴシック"/>
        <family val="3"/>
        <charset val="128"/>
      </rPr>
      <t>とする。</t>
    </r>
    <rPh sb="6" eb="8">
      <t>サンカ</t>
    </rPh>
    <phoneticPr fontId="3"/>
  </si>
  <si>
    <t>７月１３日（土）</t>
    <rPh sb="4" eb="5">
      <t>ヒ</t>
    </rPh>
    <rPh sb="6" eb="7">
      <t>ツチ</t>
    </rPh>
    <phoneticPr fontId="3"/>
  </si>
  <si>
    <t>７月１４日（日）</t>
    <rPh sb="6" eb="7">
      <t>ヒ</t>
    </rPh>
    <phoneticPr fontId="3"/>
  </si>
  <si>
    <t>７月１５日（月）</t>
    <rPh sb="6" eb="7">
      <t>ゲツ</t>
    </rPh>
    <phoneticPr fontId="3"/>
  </si>
  <si>
    <t>　　　第４８回大分県スポーツ少年団サッカー交流大会</t>
    <phoneticPr fontId="3"/>
  </si>
  <si>
    <t>◇７月１３日（土）　午前９時００分</t>
    <rPh sb="2" eb="3">
      <t>ガツ</t>
    </rPh>
    <rPh sb="5" eb="6">
      <t>ニチ</t>
    </rPh>
    <rPh sb="7" eb="8">
      <t>ド</t>
    </rPh>
    <phoneticPr fontId="0"/>
  </si>
  <si>
    <r>
      <t>◇会場担当チームは、</t>
    </r>
    <r>
      <rPr>
        <u/>
        <sz val="16"/>
        <color rgb="FFFF0000"/>
        <rFont val="ＭＳ Ｐゴシック"/>
        <family val="3"/>
        <charset val="128"/>
      </rPr>
      <t>７月１３日（土）午前８時頃に、</t>
    </r>
    <r>
      <rPr>
        <b/>
        <u/>
        <sz val="16"/>
        <color rgb="FFFF0000"/>
        <rFont val="ＭＳ Ｐゴシック"/>
        <family val="3"/>
        <charset val="128"/>
      </rPr>
      <t>明野西小会場</t>
    </r>
    <r>
      <rPr>
        <u/>
        <sz val="16"/>
        <color rgb="FFFF0000"/>
        <rFont val="ＭＳ Ｐゴシック"/>
        <family val="3"/>
        <charset val="128"/>
      </rPr>
      <t>に各会場の参加賞他</t>
    </r>
    <r>
      <rPr>
        <sz val="16"/>
        <color rgb="FFFF0000"/>
        <rFont val="ＭＳ Ｐゴシック"/>
        <family val="3"/>
        <charset val="128"/>
      </rPr>
      <t>を取りに来てください。</t>
    </r>
    <rPh sb="1" eb="3">
      <t>カイジョウ</t>
    </rPh>
    <rPh sb="3" eb="5">
      <t>タントウ</t>
    </rPh>
    <rPh sb="16" eb="17">
      <t>ド</t>
    </rPh>
    <rPh sb="22" eb="23">
      <t>コロ</t>
    </rPh>
    <rPh sb="25" eb="27">
      <t>アケノ</t>
    </rPh>
    <rPh sb="27" eb="28">
      <t>ニシ</t>
    </rPh>
    <rPh sb="28" eb="29">
      <t>ショウ</t>
    </rPh>
    <rPh sb="29" eb="31">
      <t>カイジョウ</t>
    </rPh>
    <rPh sb="32" eb="35">
      <t>カクカイジョウ</t>
    </rPh>
    <rPh sb="36" eb="38">
      <t>サンカ</t>
    </rPh>
    <rPh sb="38" eb="39">
      <t>ショウ</t>
    </rPh>
    <rPh sb="39" eb="40">
      <t>ホカ</t>
    </rPh>
    <rPh sb="41" eb="42">
      <t>ト</t>
    </rPh>
    <rPh sb="44" eb="45">
      <t>キ</t>
    </rPh>
    <phoneticPr fontId="3"/>
  </si>
  <si>
    <r>
      <t xml:space="preserve">     </t>
    </r>
    <r>
      <rPr>
        <sz val="22.6"/>
        <rFont val="Meiryo UI"/>
        <family val="3"/>
        <charset val="128"/>
      </rPr>
      <t>「第４８回大分県スポーツ少年団サッカー交流大会」</t>
    </r>
    <rPh sb="6" eb="7">
      <t>ダイ</t>
    </rPh>
    <rPh sb="9" eb="10">
      <t>カイ</t>
    </rPh>
    <rPh sb="10" eb="12">
      <t>オオイタ</t>
    </rPh>
    <rPh sb="12" eb="13">
      <t>ケン</t>
    </rPh>
    <rPh sb="17" eb="20">
      <t>ショウネンダン</t>
    </rPh>
    <rPh sb="24" eb="26">
      <t>コウリュウ</t>
    </rPh>
    <rPh sb="26" eb="28">
      <t>タイカイ</t>
    </rPh>
    <phoneticPr fontId="71"/>
  </si>
  <si>
    <t>第４８回大分県スポーツ少年団サッカー交流大会　大会実行本部</t>
    <rPh sb="23" eb="25">
      <t>タイカイ</t>
    </rPh>
    <rPh sb="25" eb="27">
      <t>ジッコウ</t>
    </rPh>
    <rPh sb="27" eb="29">
      <t>ホンブ</t>
    </rPh>
    <phoneticPr fontId="3"/>
  </si>
  <si>
    <t>第４８回大分県スポーツ少年団サッカー交流大会フレンドリートーナメント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phoneticPr fontId="3"/>
  </si>
  <si>
    <t>◎7/14（日）１回戦～準々決勝の主審は、全て相互審判(1～8)</t>
    <rPh sb="6" eb="7">
      <t>ヒ</t>
    </rPh>
    <rPh sb="9" eb="11">
      <t>カイセン</t>
    </rPh>
    <rPh sb="17" eb="19">
      <t>シュシン</t>
    </rPh>
    <rPh sb="21" eb="22">
      <t>スベ</t>
    </rPh>
    <rPh sb="23" eb="25">
      <t>ソウゴ</t>
    </rPh>
    <phoneticPr fontId="3"/>
  </si>
  <si>
    <t>　 7/15（月）準決勝、決勝の主審は、本部審判</t>
    <rPh sb="7" eb="8">
      <t>ゲツ</t>
    </rPh>
    <rPh sb="13" eb="15">
      <t>ケッショウ</t>
    </rPh>
    <rPh sb="16" eb="18">
      <t>シュシン</t>
    </rPh>
    <phoneticPr fontId="3"/>
  </si>
  <si>
    <t>◎7/14（日）１回戦第１試合、準々決勝の主審は、本部審判(1、7・8)、その他は相互審判</t>
    <rPh sb="6" eb="7">
      <t>ヒ</t>
    </rPh>
    <rPh sb="9" eb="11">
      <t>カイセン</t>
    </rPh>
    <rPh sb="11" eb="12">
      <t>ダイ</t>
    </rPh>
    <rPh sb="13" eb="15">
      <t>シアイ</t>
    </rPh>
    <rPh sb="21" eb="23">
      <t>シュシン</t>
    </rPh>
    <rPh sb="39" eb="40">
      <t>タ</t>
    </rPh>
    <rPh sb="41" eb="45">
      <t>ソウゴシンパン</t>
    </rPh>
    <phoneticPr fontId="3"/>
  </si>
  <si>
    <r>
      <t>注意）予選各パート１位、２位は、</t>
    </r>
    <r>
      <rPr>
        <b/>
        <sz val="16"/>
        <color rgb="FF0000FF"/>
        <rFont val="ＭＳ Ｐゴシック"/>
        <family val="3"/>
        <charset val="128"/>
      </rPr>
      <t>レゾナックドーム４０６号室</t>
    </r>
    <r>
      <rPr>
        <b/>
        <sz val="16"/>
        <color rgb="FFFF0000"/>
        <rFont val="ＭＳ Ｐゴシック"/>
        <family val="3"/>
        <charset val="128"/>
      </rPr>
      <t>で17：00から抽選会を行います。抽選時は、指導者１名、選手１名のみの入室とさせていただきます。</t>
    </r>
    <rPh sb="0" eb="2">
      <t>チュウイ</t>
    </rPh>
    <rPh sb="3" eb="5">
      <t>ヨセン</t>
    </rPh>
    <rPh sb="5" eb="6">
      <t>カク</t>
    </rPh>
    <rPh sb="10" eb="11">
      <t>イ</t>
    </rPh>
    <rPh sb="13" eb="14">
      <t>イ</t>
    </rPh>
    <rPh sb="27" eb="29">
      <t>ゴウシツ</t>
    </rPh>
    <rPh sb="37" eb="40">
      <t>チュウセンカイ</t>
    </rPh>
    <rPh sb="41" eb="42">
      <t>オコナ</t>
    </rPh>
    <rPh sb="46" eb="48">
      <t>チュウセン</t>
    </rPh>
    <rPh sb="48" eb="49">
      <t>ジ</t>
    </rPh>
    <rPh sb="51" eb="54">
      <t>シドウシャ</t>
    </rPh>
    <rPh sb="55" eb="56">
      <t>メイ</t>
    </rPh>
    <rPh sb="57" eb="59">
      <t>センシュ</t>
    </rPh>
    <rPh sb="60" eb="61">
      <t>メイ</t>
    </rPh>
    <rPh sb="64" eb="66">
      <t>ニュウシツ</t>
    </rPh>
    <phoneticPr fontId="3"/>
  </si>
  <si>
    <t>第４８回大分県スポーツ少年団サッカー交流大会決勝トーナメント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rPh sb="22" eb="24">
      <t>ケッショウ</t>
    </rPh>
    <phoneticPr fontId="3"/>
  </si>
  <si>
    <t>7/14
（日）</t>
    <rPh sb="6" eb="7">
      <t>ヒ</t>
    </rPh>
    <phoneticPr fontId="3"/>
  </si>
  <si>
    <t>7/15
（月）</t>
    <rPh sb="6" eb="7">
      <t>ゲツ</t>
    </rPh>
    <phoneticPr fontId="3"/>
  </si>
  <si>
    <t>稙　田</t>
    <rPh sb="0" eb="1">
      <t>ショク</t>
    </rPh>
    <rPh sb="2" eb="3">
      <t>タ</t>
    </rPh>
    <phoneticPr fontId="3"/>
  </si>
  <si>
    <t>由布川</t>
    <phoneticPr fontId="3"/>
  </si>
  <si>
    <t>(２)　１２：１５－</t>
    <phoneticPr fontId="3"/>
  </si>
  <si>
    <t>(３)　１４：３０－</t>
    <phoneticPr fontId="3"/>
  </si>
  <si>
    <r>
      <t>西部第一グランド東（</t>
    </r>
    <r>
      <rPr>
        <b/>
        <sz val="10"/>
        <color theme="1"/>
        <rFont val="ＭＳ Ｐゴシック"/>
        <family val="3"/>
        <charset val="128"/>
      </rPr>
      <t>A1</t>
    </r>
    <r>
      <rPr>
        <sz val="10"/>
        <color theme="1"/>
        <rFont val="ＭＳ Ｐゴシック"/>
        <family val="3"/>
        <charset val="128"/>
      </rPr>
      <t>）</t>
    </r>
    <rPh sb="0" eb="4">
      <t>セイブダイイチ</t>
    </rPh>
    <rPh sb="8" eb="9">
      <t>ヒガシ</t>
    </rPh>
    <phoneticPr fontId="3"/>
  </si>
  <si>
    <r>
      <t>西部第一グランド西（</t>
    </r>
    <r>
      <rPr>
        <b/>
        <sz val="10"/>
        <color rgb="FFFF0000"/>
        <rFont val="ＭＳ Ｐゴシック"/>
        <family val="3"/>
        <charset val="128"/>
      </rPr>
      <t>A2</t>
    </r>
    <r>
      <rPr>
        <sz val="10"/>
        <color theme="1"/>
        <rFont val="ＭＳ Ｐゴシック"/>
        <family val="3"/>
        <charset val="128"/>
      </rPr>
      <t>）</t>
    </r>
    <rPh sb="0" eb="4">
      <t>セイブダイイチ</t>
    </rPh>
    <rPh sb="8" eb="9">
      <t>ニシ</t>
    </rPh>
    <phoneticPr fontId="3"/>
  </si>
  <si>
    <r>
      <rPr>
        <b/>
        <sz val="10"/>
        <color rgb="FF0000FF"/>
        <rFont val="ＭＳ Ｐゴシック"/>
        <family val="3"/>
        <charset val="128"/>
      </rPr>
      <t xml:space="preserve">豊後企画Ｆ北 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>A1</t>
    </r>
    <rPh sb="0" eb="2">
      <t>ブンゴ</t>
    </rPh>
    <rPh sb="2" eb="4">
      <t>キカク</t>
    </rPh>
    <rPh sb="5" eb="6">
      <t>キタ</t>
    </rPh>
    <phoneticPr fontId="3"/>
  </si>
  <si>
    <r>
      <t xml:space="preserve">豊後企画Ｆ南 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>A2</t>
    </r>
    <rPh sb="0" eb="2">
      <t>ブンゴ</t>
    </rPh>
    <rPh sb="2" eb="4">
      <t>キカク</t>
    </rPh>
    <rPh sb="5" eb="6">
      <t>ミナミ</t>
    </rPh>
    <phoneticPr fontId="3"/>
  </si>
  <si>
    <t>D3</t>
    <phoneticPr fontId="3"/>
  </si>
  <si>
    <t>１</t>
    <phoneticPr fontId="3"/>
  </si>
  <si>
    <t>O3</t>
    <phoneticPr fontId="3"/>
  </si>
  <si>
    <r>
      <t>七瀬川・山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>B1</t>
    </r>
    <rPh sb="0" eb="2">
      <t>ナナセ</t>
    </rPh>
    <rPh sb="2" eb="3">
      <t>ガワ</t>
    </rPh>
    <rPh sb="4" eb="5">
      <t>ヤマ</t>
    </rPh>
    <phoneticPr fontId="3"/>
  </si>
  <si>
    <r>
      <t>七瀬川・川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>B2</t>
    </r>
    <rPh sb="0" eb="2">
      <t>ナナセ</t>
    </rPh>
    <rPh sb="2" eb="3">
      <t>ガワ</t>
    </rPh>
    <rPh sb="4" eb="5">
      <t>カワ</t>
    </rPh>
    <phoneticPr fontId="3"/>
  </si>
  <si>
    <t>1負け</t>
    <rPh sb="1" eb="2">
      <t>マ</t>
    </rPh>
    <phoneticPr fontId="3"/>
  </si>
  <si>
    <r>
      <t>チーム名ｏｒ役員名</t>
    </r>
    <r>
      <rPr>
        <b/>
        <sz val="36"/>
        <rFont val="Meiryo UI"/>
        <family val="3"/>
        <charset val="128"/>
      </rPr>
      <t>（　　　　　　　　　　　）</t>
    </r>
    <phoneticPr fontId="3"/>
  </si>
  <si>
    <r>
      <rPr>
        <sz val="11"/>
        <rFont val="Meiryo UI"/>
        <family val="3"/>
        <charset val="128"/>
      </rPr>
      <t>６４団程度とする。＜</t>
    </r>
    <r>
      <rPr>
        <b/>
        <sz val="11"/>
        <color rgb="FFFF0000"/>
        <rFont val="Meiryo UI"/>
        <family val="3"/>
        <charset val="128"/>
      </rPr>
      <t>今年度は、５８チームで開催</t>
    </r>
    <r>
      <rPr>
        <sz val="11"/>
        <rFont val="Meiryo UI"/>
        <family val="3"/>
        <charset val="128"/>
      </rPr>
      <t>＞</t>
    </r>
    <r>
      <rPr>
        <sz val="11"/>
        <color theme="1"/>
        <rFont val="Meiryo UI"/>
        <family val="3"/>
        <charset val="128"/>
      </rPr>
      <t>（４チーム/一部３チームで１６パートとする。）</t>
    </r>
    <rPh sb="10" eb="13">
      <t>コンネンド</t>
    </rPh>
    <rPh sb="21" eb="23">
      <t>カイサイ</t>
    </rPh>
    <rPh sb="30" eb="32">
      <t>イチブ</t>
    </rPh>
    <phoneticPr fontId="3"/>
  </si>
  <si>
    <t xml:space="preserve"> （２・３日目）８月３日（土) ・ ４日（日）   試　合：会　場　西部第一Ｇ、のつはる天空広場</t>
    <rPh sb="34" eb="36">
      <t>セイブ</t>
    </rPh>
    <rPh sb="36" eb="38">
      <t>ダイイチ</t>
    </rPh>
    <rPh sb="44" eb="48">
      <t>テンクウヒロバ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</si>
  <si>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</si>
  <si>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</si>
  <si>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明治北</t>
    <rPh sb="0" eb="2">
      <t>メイジ</t>
    </rPh>
    <rPh sb="2" eb="3">
      <t>キタ</t>
    </rPh>
    <phoneticPr fontId="3"/>
  </si>
  <si>
    <t>東大分</t>
    <rPh sb="0" eb="1">
      <t>ヒガシ</t>
    </rPh>
    <rPh sb="1" eb="3">
      <t>オオイタ</t>
    </rPh>
    <phoneticPr fontId="3"/>
  </si>
  <si>
    <t>由布川</t>
    <rPh sb="0" eb="2">
      <t>ユフ</t>
    </rPh>
    <rPh sb="2" eb="3">
      <t>ガワ</t>
    </rPh>
    <phoneticPr fontId="3"/>
  </si>
  <si>
    <t>明野西</t>
    <rPh sb="0" eb="3">
      <t>アケノニシ</t>
    </rPh>
    <phoneticPr fontId="3"/>
  </si>
  <si>
    <t>FC大野</t>
    <rPh sb="2" eb="4">
      <t>オオノ</t>
    </rPh>
    <phoneticPr fontId="3"/>
  </si>
  <si>
    <t>戸次吉野</t>
    <rPh sb="0" eb="4">
      <t>ヘツギヨシノ</t>
    </rPh>
    <phoneticPr fontId="3"/>
  </si>
  <si>
    <t>東稙田</t>
    <rPh sb="0" eb="3">
      <t>ヒガシワサダ</t>
    </rPh>
    <phoneticPr fontId="3"/>
  </si>
  <si>
    <t>鶴岡S</t>
    <rPh sb="0" eb="2">
      <t>ツルオカ</t>
    </rPh>
    <phoneticPr fontId="3"/>
  </si>
  <si>
    <t>明野東</t>
    <rPh sb="0" eb="3">
      <t>アケノヒガシ</t>
    </rPh>
    <phoneticPr fontId="3"/>
  </si>
  <si>
    <t>寒田敷戸</t>
    <rPh sb="0" eb="4">
      <t>ソウダシキド</t>
    </rPh>
    <phoneticPr fontId="3"/>
  </si>
  <si>
    <t>エラン横瀬</t>
    <rPh sb="3" eb="5">
      <t>ヨコセ</t>
    </rPh>
    <phoneticPr fontId="3"/>
  </si>
  <si>
    <t>中津沖代</t>
    <rPh sb="0" eb="4">
      <t>ナカツオキダイ</t>
    </rPh>
    <phoneticPr fontId="3"/>
  </si>
  <si>
    <t>北郡坂ノ市</t>
    <rPh sb="0" eb="3">
      <t>キタグンサカ</t>
    </rPh>
    <rPh sb="4" eb="5">
      <t>イチ</t>
    </rPh>
    <phoneticPr fontId="3"/>
  </si>
  <si>
    <t>東　陽</t>
    <rPh sb="0" eb="1">
      <t>ヒガシ</t>
    </rPh>
    <rPh sb="2" eb="3">
      <t>ヨウ</t>
    </rPh>
    <phoneticPr fontId="3"/>
  </si>
  <si>
    <t>宗　方</t>
    <rPh sb="0" eb="1">
      <t>シュウ</t>
    </rPh>
    <rPh sb="2" eb="3">
      <t>カタ</t>
    </rPh>
    <phoneticPr fontId="3"/>
  </si>
  <si>
    <t>桃　園</t>
    <rPh sb="0" eb="1">
      <t>モモ</t>
    </rPh>
    <rPh sb="2" eb="3">
      <t>エン</t>
    </rPh>
    <phoneticPr fontId="3"/>
  </si>
  <si>
    <t>鶴　居</t>
    <rPh sb="0" eb="1">
      <t>ツル</t>
    </rPh>
    <rPh sb="2" eb="3">
      <t>イ</t>
    </rPh>
    <phoneticPr fontId="3"/>
  </si>
  <si>
    <t>豊　府</t>
    <rPh sb="0" eb="1">
      <t>トヨ</t>
    </rPh>
    <rPh sb="2" eb="3">
      <t>フ</t>
    </rPh>
    <phoneticPr fontId="3"/>
  </si>
  <si>
    <t>森　岡</t>
    <rPh sb="0" eb="1">
      <t>モリ</t>
    </rPh>
    <rPh sb="2" eb="3">
      <t>オカ</t>
    </rPh>
    <phoneticPr fontId="3"/>
  </si>
  <si>
    <t>玖　珠</t>
    <rPh sb="0" eb="1">
      <t>ク</t>
    </rPh>
    <rPh sb="2" eb="3">
      <t>タマ</t>
    </rPh>
    <phoneticPr fontId="3"/>
  </si>
  <si>
    <t>判　田</t>
    <rPh sb="0" eb="1">
      <t>ハン</t>
    </rPh>
    <rPh sb="2" eb="3">
      <t>タ</t>
    </rPh>
    <phoneticPr fontId="3"/>
  </si>
  <si>
    <t>三　芳</t>
    <rPh sb="0" eb="1">
      <t>サン</t>
    </rPh>
    <rPh sb="2" eb="3">
      <t>ヨシ</t>
    </rPh>
    <phoneticPr fontId="3"/>
  </si>
  <si>
    <t>下　毛</t>
    <rPh sb="0" eb="1">
      <t>シタ</t>
    </rPh>
    <rPh sb="2" eb="3">
      <t>ケ</t>
    </rPh>
    <phoneticPr fontId="3"/>
  </si>
  <si>
    <t>日　出</t>
    <rPh sb="0" eb="1">
      <t>ヒ</t>
    </rPh>
    <rPh sb="2" eb="3">
      <t>デ</t>
    </rPh>
    <phoneticPr fontId="3"/>
  </si>
  <si>
    <t>碩　田</t>
    <rPh sb="0" eb="1">
      <t>セキ</t>
    </rPh>
    <rPh sb="2" eb="3">
      <t>タ</t>
    </rPh>
    <phoneticPr fontId="3"/>
  </si>
  <si>
    <t>鶴　崎</t>
    <rPh sb="0" eb="1">
      <t>ツル</t>
    </rPh>
    <rPh sb="2" eb="3">
      <t>サキ</t>
    </rPh>
    <phoneticPr fontId="3"/>
  </si>
  <si>
    <t>別　保</t>
    <rPh sb="0" eb="1">
      <t>ベツ</t>
    </rPh>
    <rPh sb="2" eb="3">
      <t>タモツ</t>
    </rPh>
    <phoneticPr fontId="3"/>
  </si>
  <si>
    <t>三　花</t>
    <rPh sb="0" eb="1">
      <t>ミ</t>
    </rPh>
    <rPh sb="2" eb="3">
      <t>ハナ</t>
    </rPh>
    <phoneticPr fontId="3"/>
  </si>
  <si>
    <t>日　岡</t>
    <rPh sb="0" eb="1">
      <t>ヒ</t>
    </rPh>
    <rPh sb="2" eb="3">
      <t>オカ</t>
    </rPh>
    <phoneticPr fontId="3"/>
  </si>
  <si>
    <t>鶴　見</t>
    <rPh sb="0" eb="1">
      <t>ツル</t>
    </rPh>
    <rPh sb="2" eb="3">
      <t>ミ</t>
    </rPh>
    <phoneticPr fontId="3"/>
  </si>
  <si>
    <t>稙田</t>
    <rPh sb="0" eb="2">
      <t>ワサダ</t>
    </rPh>
    <phoneticPr fontId="3"/>
  </si>
  <si>
    <t>大在</t>
    <rPh sb="0" eb="2">
      <t>オオザイ</t>
    </rPh>
    <phoneticPr fontId="3"/>
  </si>
  <si>
    <t>西の台</t>
    <rPh sb="0" eb="1">
      <t>ニシ</t>
    </rPh>
    <rPh sb="2" eb="3">
      <t>ダイ</t>
    </rPh>
    <phoneticPr fontId="3"/>
  </si>
  <si>
    <t>安岐</t>
    <rPh sb="0" eb="2">
      <t>アキ</t>
    </rPh>
    <phoneticPr fontId="3"/>
  </si>
  <si>
    <t>大道</t>
    <rPh sb="0" eb="2">
      <t>オオミチ</t>
    </rPh>
    <phoneticPr fontId="3"/>
  </si>
  <si>
    <t>明治</t>
    <rPh sb="0" eb="2">
      <t>メイジ</t>
    </rPh>
    <phoneticPr fontId="3"/>
  </si>
  <si>
    <t>彦陽</t>
    <rPh sb="0" eb="2">
      <t>ヒコヨウ</t>
    </rPh>
    <phoneticPr fontId="3"/>
  </si>
  <si>
    <t>弥生</t>
    <rPh sb="0" eb="2">
      <t>ヤヨイ</t>
    </rPh>
    <phoneticPr fontId="3"/>
  </si>
  <si>
    <t>国東</t>
    <rPh sb="0" eb="2">
      <t>クニサキ</t>
    </rPh>
    <phoneticPr fontId="3"/>
  </si>
  <si>
    <t>はやぶさ</t>
    <phoneticPr fontId="3"/>
  </si>
  <si>
    <t>明野北</t>
    <rPh sb="0" eb="3">
      <t>アケノキタ</t>
    </rPh>
    <phoneticPr fontId="3"/>
  </si>
  <si>
    <t>竹田直入</t>
    <rPh sb="0" eb="4">
      <t>タケタナオイリ</t>
    </rPh>
    <phoneticPr fontId="3"/>
  </si>
  <si>
    <t>春日</t>
    <rPh sb="0" eb="2">
      <t>カスガ</t>
    </rPh>
    <phoneticPr fontId="3"/>
  </si>
  <si>
    <t>千怒</t>
    <rPh sb="0" eb="2">
      <t>チヌ</t>
    </rPh>
    <phoneticPr fontId="3"/>
  </si>
  <si>
    <t>東</t>
    <rPh sb="0" eb="1">
      <t>ヒガシ</t>
    </rPh>
    <phoneticPr fontId="3"/>
  </si>
  <si>
    <t>渡町台</t>
    <rPh sb="0" eb="1">
      <t>ワタル</t>
    </rPh>
    <rPh sb="1" eb="2">
      <t>マチ</t>
    </rPh>
    <rPh sb="2" eb="3">
      <t>ダイ</t>
    </rPh>
    <phoneticPr fontId="3"/>
  </si>
  <si>
    <t>南大分</t>
    <rPh sb="0" eb="3">
      <t>ミナミオオイタ</t>
    </rPh>
    <phoneticPr fontId="3"/>
  </si>
  <si>
    <t>県央おおの</t>
    <rPh sb="0" eb="2">
      <t>ケンオウ</t>
    </rPh>
    <phoneticPr fontId="3"/>
  </si>
  <si>
    <t>城南</t>
    <rPh sb="0" eb="2">
      <t>ジョウナン</t>
    </rPh>
    <phoneticPr fontId="3"/>
  </si>
  <si>
    <t>佐伯リベロ</t>
    <rPh sb="0" eb="2">
      <t>サイキ</t>
    </rPh>
    <phoneticPr fontId="3"/>
  </si>
  <si>
    <t>賀来</t>
    <rPh sb="0" eb="2">
      <t>カク</t>
    </rPh>
    <phoneticPr fontId="3"/>
  </si>
  <si>
    <t>緑丘</t>
    <rPh sb="0" eb="2">
      <t>ミドリガオカ</t>
    </rPh>
    <phoneticPr fontId="3"/>
  </si>
  <si>
    <t>三佐</t>
    <rPh sb="0" eb="2">
      <t>サンサ</t>
    </rPh>
    <phoneticPr fontId="3"/>
  </si>
  <si>
    <t>田尻</t>
    <rPh sb="0" eb="2">
      <t>タジリ</t>
    </rPh>
    <phoneticPr fontId="3"/>
  </si>
  <si>
    <t>上堅田</t>
    <rPh sb="0" eb="3">
      <t>カミカタダ</t>
    </rPh>
    <phoneticPr fontId="3"/>
  </si>
  <si>
    <t>警告・退場</t>
    <rPh sb="0" eb="2">
      <t>ケイコク</t>
    </rPh>
    <rPh sb="3" eb="5">
      <t>タイジョウ</t>
    </rPh>
    <phoneticPr fontId="3"/>
  </si>
  <si>
    <t>中津沖代</t>
    <rPh sb="0" eb="2">
      <t>ナカツ</t>
    </rPh>
    <rPh sb="2" eb="3">
      <t>オキ</t>
    </rPh>
    <rPh sb="3" eb="4">
      <t>ダイ</t>
    </rPh>
    <phoneticPr fontId="3"/>
  </si>
  <si>
    <t>４番　警告</t>
    <rPh sb="1" eb="2">
      <t>バン</t>
    </rPh>
    <rPh sb="3" eb="5">
      <t>ケイコク</t>
    </rPh>
    <phoneticPr fontId="3"/>
  </si>
  <si>
    <t>１５番　警告</t>
    <rPh sb="2" eb="3">
      <t>バン</t>
    </rPh>
    <rPh sb="4" eb="6">
      <t>ケイコク</t>
    </rPh>
    <phoneticPr fontId="3"/>
  </si>
  <si>
    <t>９番　退場</t>
    <rPh sb="1" eb="2">
      <t>バン</t>
    </rPh>
    <rPh sb="3" eb="5">
      <t>タイジョウ</t>
    </rPh>
    <phoneticPr fontId="3"/>
  </si>
  <si>
    <t>7/14警告・退場</t>
    <rPh sb="4" eb="6">
      <t>ケイコク</t>
    </rPh>
    <rPh sb="7" eb="9">
      <t>タイジョウ</t>
    </rPh>
    <phoneticPr fontId="3"/>
  </si>
  <si>
    <t>判田</t>
    <rPh sb="0" eb="2">
      <t>ハンタ</t>
    </rPh>
    <phoneticPr fontId="3"/>
  </si>
  <si>
    <t>7番　警告</t>
    <rPh sb="1" eb="2">
      <t>バン</t>
    </rPh>
    <rPh sb="3" eb="5">
      <t>ケイコク</t>
    </rPh>
    <phoneticPr fontId="3"/>
  </si>
  <si>
    <t>三芳</t>
    <rPh sb="0" eb="2">
      <t>ミヨシ</t>
    </rPh>
    <phoneticPr fontId="3"/>
  </si>
  <si>
    <t>9番　警告</t>
    <rPh sb="1" eb="2">
      <t>バン</t>
    </rPh>
    <rPh sb="3" eb="5">
      <t>ケイコク</t>
    </rPh>
    <phoneticPr fontId="3"/>
  </si>
  <si>
    <t>寒田敷戸</t>
    <rPh sb="0" eb="2">
      <t>ソウダ</t>
    </rPh>
    <rPh sb="2" eb="4">
      <t>シキド</t>
    </rPh>
    <phoneticPr fontId="3"/>
  </si>
  <si>
    <t>7/14警告・退場</t>
    <rPh sb="4" eb="6">
      <t>ケイコク</t>
    </rPh>
    <rPh sb="7" eb="9">
      <t>タイジョウ</t>
    </rPh>
    <phoneticPr fontId="3"/>
  </si>
  <si>
    <t>明野北</t>
    <rPh sb="0" eb="3">
      <t>アケノキタ</t>
    </rPh>
    <phoneticPr fontId="3"/>
  </si>
  <si>
    <t>５番　警告</t>
    <rPh sb="1" eb="2">
      <t>バン</t>
    </rPh>
    <rPh sb="3" eb="5">
      <t>ケイコク</t>
    </rPh>
    <phoneticPr fontId="3"/>
  </si>
  <si>
    <t>明　治</t>
    <rPh sb="0" eb="1">
      <t>アキラ</t>
    </rPh>
    <rPh sb="2" eb="3">
      <t>オサム</t>
    </rPh>
    <phoneticPr fontId="3"/>
  </si>
  <si>
    <t>弥　生</t>
    <rPh sb="0" eb="1">
      <t>ヤ</t>
    </rPh>
    <rPh sb="2" eb="3">
      <t>セイ</t>
    </rPh>
    <phoneticPr fontId="3"/>
  </si>
  <si>
    <t>渡町台</t>
    <rPh sb="0" eb="1">
      <t>ワタル</t>
    </rPh>
    <rPh sb="1" eb="2">
      <t>マチ</t>
    </rPh>
    <rPh sb="2" eb="3">
      <t>ダイ</t>
    </rPh>
    <phoneticPr fontId="3"/>
  </si>
  <si>
    <t>３位決定戦</t>
    <rPh sb="1" eb="2">
      <t>イ</t>
    </rPh>
    <rPh sb="2" eb="5">
      <t>ケッテイセン</t>
    </rPh>
    <phoneticPr fontId="3"/>
  </si>
  <si>
    <t>田　尻</t>
    <rPh sb="0" eb="1">
      <t>タ</t>
    </rPh>
    <rPh sb="2" eb="3">
      <t>シリ</t>
    </rPh>
    <phoneticPr fontId="3"/>
  </si>
  <si>
    <t>天空広場</t>
    <rPh sb="0" eb="2">
      <t>テンクウ</t>
    </rPh>
    <rPh sb="2" eb="4">
      <t>ヒロバ</t>
    </rPh>
    <phoneticPr fontId="3"/>
  </si>
  <si>
    <t>天空広場</t>
    <rPh sb="0" eb="2">
      <t>テンクウ</t>
    </rPh>
    <rPh sb="2" eb="4">
      <t>ヒロバ</t>
    </rPh>
    <phoneticPr fontId="3"/>
  </si>
  <si>
    <t>10勝審判</t>
    <rPh sb="2" eb="3">
      <t>カ</t>
    </rPh>
    <rPh sb="3" eb="5">
      <t>シンパン</t>
    </rPh>
    <phoneticPr fontId="3"/>
  </si>
  <si>
    <t>８勝審判</t>
    <rPh sb="1" eb="2">
      <t>カ</t>
    </rPh>
    <rPh sb="2" eb="4">
      <t>シンパン</t>
    </rPh>
    <phoneticPr fontId="3"/>
  </si>
  <si>
    <t>弥　　生</t>
    <rPh sb="0" eb="1">
      <t>ヤ</t>
    </rPh>
    <rPh sb="3" eb="4">
      <t>セイ</t>
    </rPh>
    <phoneticPr fontId="3"/>
  </si>
  <si>
    <t>明治</t>
    <rPh sb="0" eb="2">
      <t>メイジ</t>
    </rPh>
    <phoneticPr fontId="3"/>
  </si>
  <si>
    <t>田尻</t>
    <rPh sb="0" eb="2">
      <t>タジリ</t>
    </rPh>
    <phoneticPr fontId="3"/>
  </si>
  <si>
    <t>渡町台</t>
    <rPh sb="0" eb="1">
      <t>ワタル</t>
    </rPh>
    <rPh sb="1" eb="3">
      <t>マチダイ</t>
    </rPh>
    <phoneticPr fontId="3"/>
  </si>
  <si>
    <t>田　　尻</t>
    <rPh sb="0" eb="1">
      <t>タ</t>
    </rPh>
    <rPh sb="3" eb="4">
      <t>シリ</t>
    </rPh>
    <phoneticPr fontId="3"/>
  </si>
  <si>
    <t>４位：</t>
    <phoneticPr fontId="3"/>
  </si>
  <si>
    <t>弥生少年サッカークラブ</t>
    <rPh sb="0" eb="2">
      <t>ヤヨイ</t>
    </rPh>
    <rPh sb="2" eb="4">
      <t>ショウネン</t>
    </rPh>
    <phoneticPr fontId="3"/>
  </si>
  <si>
    <t>渡町台サッカースポーツ少年団</t>
    <rPh sb="0" eb="2">
      <t>ワタルマチ</t>
    </rPh>
    <rPh sb="2" eb="3">
      <t>ダイ</t>
    </rPh>
    <rPh sb="11" eb="14">
      <t>ショウネンダン</t>
    </rPh>
    <phoneticPr fontId="3"/>
  </si>
  <si>
    <t>田尻サッカースポーツ少年団</t>
    <rPh sb="0" eb="2">
      <t>タジリ</t>
    </rPh>
    <rPh sb="10" eb="13">
      <t>ショウネンダン</t>
    </rPh>
    <phoneticPr fontId="3"/>
  </si>
  <si>
    <t>明治サッカースポーツ少年団</t>
    <rPh sb="0" eb="2">
      <t>メイジ</t>
    </rPh>
    <rPh sb="10" eb="13">
      <t>ショウネンダン</t>
    </rPh>
    <phoneticPr fontId="3"/>
  </si>
  <si>
    <t>7/15警告・退場</t>
    <rPh sb="4" eb="6">
      <t>ケイコク</t>
    </rPh>
    <rPh sb="7" eb="9">
      <t>タイジョウ</t>
    </rPh>
    <phoneticPr fontId="3"/>
  </si>
  <si>
    <t>下毛</t>
    <rPh sb="0" eb="2">
      <t>シモゲ</t>
    </rPh>
    <phoneticPr fontId="3"/>
  </si>
  <si>
    <t>挾 間</t>
    <rPh sb="0" eb="1">
      <t>バサミ</t>
    </rPh>
    <rPh sb="2" eb="3">
      <t>アイダ</t>
    </rPh>
    <phoneticPr fontId="3"/>
  </si>
  <si>
    <t>挾間</t>
    <rPh sb="0" eb="2">
      <t>ハサマ</t>
    </rPh>
    <phoneticPr fontId="3"/>
  </si>
  <si>
    <t>11/24
（日）</t>
    <rPh sb="7" eb="8">
      <t>ヒ</t>
    </rPh>
    <phoneticPr fontId="3"/>
  </si>
  <si>
    <r>
      <rPr>
        <sz val="12"/>
        <rFont val="ＭＳ Ｐゴシック"/>
        <family val="3"/>
        <charset val="128"/>
      </rPr>
      <t>西部第一グランド東</t>
    </r>
    <r>
      <rPr>
        <b/>
        <sz val="12"/>
        <rFont val="ＭＳ Ｐゴシック"/>
        <family val="3"/>
        <charset val="128"/>
      </rPr>
      <t>（A1）</t>
    </r>
    <rPh sb="0" eb="2">
      <t>セイブ</t>
    </rPh>
    <rPh sb="2" eb="4">
      <t>ダイイチ</t>
    </rPh>
    <rPh sb="8" eb="9">
      <t>ヒガシ</t>
    </rPh>
    <phoneticPr fontId="3"/>
  </si>
  <si>
    <r>
      <rPr>
        <sz val="12"/>
        <rFont val="ＭＳ Ｐゴシック"/>
        <family val="3"/>
        <charset val="128"/>
      </rPr>
      <t>西部第一グランド西</t>
    </r>
    <r>
      <rPr>
        <b/>
        <sz val="12"/>
        <color rgb="FFFF0000"/>
        <rFont val="ＭＳ Ｐゴシック"/>
        <family val="3"/>
        <charset val="128"/>
      </rPr>
      <t>（A2）</t>
    </r>
    <rPh sb="0" eb="2">
      <t>セイブ</t>
    </rPh>
    <rPh sb="2" eb="4">
      <t>ダイイチ</t>
    </rPh>
    <rPh sb="8" eb="9">
      <t>ニシ</t>
    </rPh>
    <phoneticPr fontId="3"/>
  </si>
  <si>
    <t>本部</t>
    <rPh sb="0" eb="2">
      <t>ホンブ</t>
    </rPh>
    <phoneticPr fontId="3"/>
  </si>
  <si>
    <t>　 11/24（日）準決勝、決勝の主審、副審は、本部審判</t>
    <rPh sb="8" eb="9">
      <t>ヒ</t>
    </rPh>
    <rPh sb="14" eb="16">
      <t>ケッショウ</t>
    </rPh>
    <rPh sb="17" eb="19">
      <t>シュシン</t>
    </rPh>
    <rPh sb="20" eb="22">
      <t>フクシン</t>
    </rPh>
    <phoneticPr fontId="3"/>
  </si>
  <si>
    <r>
      <t>Ｎｏ．  　</t>
    </r>
    <r>
      <rPr>
        <b/>
        <sz val="18"/>
        <color rgb="FFFF0000"/>
        <rFont val="Meiryo UI"/>
        <family val="3"/>
        <charset val="128"/>
      </rPr>
      <t>（</t>
    </r>
    <r>
      <rPr>
        <b/>
        <u/>
        <sz val="18"/>
        <color rgb="FFFF0000"/>
        <rFont val="Meiryo UI"/>
        <family val="3"/>
        <charset val="128"/>
      </rPr>
      <t>各チーム１０台以内</t>
    </r>
    <r>
      <rPr>
        <b/>
        <sz val="18"/>
        <color rgb="FFFF0000"/>
        <rFont val="Meiryo UI"/>
        <family val="3"/>
        <charset val="128"/>
      </rPr>
      <t>でお願いします。通し番号を記入下さい。）</t>
    </r>
    <rPh sb="7" eb="8">
      <t>カク</t>
    </rPh>
    <rPh sb="13" eb="14">
      <t>ダイ</t>
    </rPh>
    <rPh sb="14" eb="16">
      <t>イナイ</t>
    </rPh>
    <rPh sb="18" eb="19">
      <t>ネガ</t>
    </rPh>
    <rPh sb="24" eb="25">
      <t>トオ</t>
    </rPh>
    <rPh sb="26" eb="28">
      <t>バンゴウ</t>
    </rPh>
    <rPh sb="29" eb="31">
      <t>キニュウ</t>
    </rPh>
    <rPh sb="31" eb="32">
      <t>クダ</t>
    </rPh>
    <phoneticPr fontId="3"/>
  </si>
  <si>
    <t>金池長浜サッカースポーツ少年団</t>
    <rPh sb="0" eb="4">
      <t>カナイケナガハマ</t>
    </rPh>
    <rPh sb="12" eb="15">
      <t>ショウネンダン</t>
    </rPh>
    <phoneticPr fontId="3"/>
  </si>
  <si>
    <t>下毛ＦＣ</t>
    <rPh sb="0" eb="2">
      <t>シモゲ</t>
    </rPh>
    <phoneticPr fontId="3"/>
  </si>
  <si>
    <t>金池長浜サッカースポーツ少年団</t>
    <phoneticPr fontId="3"/>
  </si>
  <si>
    <t>三芳少年サッカースクール</t>
    <rPh sb="0" eb="2">
      <t>ミヨシ</t>
    </rPh>
    <rPh sb="2" eb="4">
      <t>ショウネン</t>
    </rPh>
    <phoneticPr fontId="3"/>
  </si>
  <si>
    <t>別保ＳＦＣ</t>
    <rPh sb="0" eb="2">
      <t>ベッポ</t>
    </rPh>
    <phoneticPr fontId="3"/>
  </si>
  <si>
    <t>桃園サッカースポーツ少年団</t>
    <rPh sb="0" eb="2">
      <t>モモゾノ</t>
    </rPh>
    <rPh sb="10" eb="13">
      <t>ショウネンダン</t>
    </rPh>
    <phoneticPr fontId="3"/>
  </si>
  <si>
    <t>東稙田サッカースポーツ少年団</t>
    <rPh sb="0" eb="3">
      <t>ヒガシワサダ</t>
    </rPh>
    <rPh sb="11" eb="14">
      <t>ショウネンダン</t>
    </rPh>
    <phoneticPr fontId="3"/>
  </si>
  <si>
    <t>豊府サッカースポーツ少年団</t>
    <rPh sb="0" eb="2">
      <t>ホウフ</t>
    </rPh>
    <rPh sb="10" eb="13">
      <t>ショウネンダン</t>
    </rPh>
    <phoneticPr fontId="3"/>
  </si>
  <si>
    <t>鶴居ＳＳＳ</t>
    <rPh sb="0" eb="2">
      <t>ツルイ</t>
    </rPh>
    <phoneticPr fontId="3"/>
  </si>
  <si>
    <t>由布川サッカースポーツ少年団</t>
    <rPh sb="0" eb="2">
      <t>ユフ</t>
    </rPh>
    <rPh sb="2" eb="3">
      <t>ガワ</t>
    </rPh>
    <rPh sb="11" eb="14">
      <t>ショウネンダン</t>
    </rPh>
    <phoneticPr fontId="3"/>
  </si>
  <si>
    <t>鶴崎サッカースポーツ少年団</t>
    <rPh sb="0" eb="2">
      <t>ツルサキ</t>
    </rPh>
    <rPh sb="10" eb="13">
      <t>ショウネンダン</t>
    </rPh>
    <phoneticPr fontId="3"/>
  </si>
  <si>
    <t>寒田敷戸ＦＣ</t>
    <rPh sb="0" eb="4">
      <t>ソウダシキド</t>
    </rPh>
    <phoneticPr fontId="3"/>
  </si>
  <si>
    <t>MFC三花少年サッカー教室</t>
    <rPh sb="3" eb="5">
      <t>ミハナ</t>
    </rPh>
    <rPh sb="5" eb="7">
      <t>ショウネン</t>
    </rPh>
    <rPh sb="11" eb="13">
      <t>キョウシツ</t>
    </rPh>
    <phoneticPr fontId="3"/>
  </si>
  <si>
    <t>鶴見少年サッカークラブ</t>
    <rPh sb="0" eb="2">
      <t>ツルミ</t>
    </rPh>
    <rPh sb="2" eb="4">
      <t>ショウネン</t>
    </rPh>
    <phoneticPr fontId="3"/>
  </si>
  <si>
    <t>下毛ＦＣ</t>
    <rPh sb="0" eb="1">
      <t>シタ</t>
    </rPh>
    <rPh sb="1" eb="2">
      <t>ケ</t>
    </rPh>
    <phoneticPr fontId="3"/>
  </si>
  <si>
    <t>明野西ＪＦＣ</t>
    <rPh sb="0" eb="3">
      <t>アケノニシ</t>
    </rPh>
    <phoneticPr fontId="3"/>
  </si>
  <si>
    <t>（延長0-0）</t>
    <rPh sb="1" eb="3">
      <t>エンチョウ</t>
    </rPh>
    <phoneticPr fontId="3"/>
  </si>
  <si>
    <t>鶴見少年サッカークラブ
明野西JFC</t>
    <rPh sb="0" eb="2">
      <t>ツルミ</t>
    </rPh>
    <rPh sb="2" eb="4">
      <t>ショウネン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</si>
</sst>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26"/>
      <color rgb="FF0000FF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.3"/>
      <name val="書院中明朝体"/>
      <family val="3"/>
      <charset val="128"/>
    </font>
    <font>
      <sz val="10.8"/>
      <name val="書院太ゴシック体"/>
      <family val="3"/>
      <charset val="128"/>
    </font>
    <font>
      <sz val="22.6"/>
      <name val="書院太ゴシック体"/>
      <family val="3"/>
      <charset val="128"/>
    </font>
    <font>
      <sz val="110"/>
      <name val="書院太ゴシック体"/>
      <family val="3"/>
      <charset val="128"/>
    </font>
    <font>
      <sz val="6"/>
      <name val="書院中明朝体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00FF"/>
      <name val="書院中明朝体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0099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rgb="FFFF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36"/>
      <name val="Meiryo UI"/>
      <family val="3"/>
      <charset val="128"/>
    </font>
    <font>
      <sz val="10.8"/>
      <name val="Meiryo UI"/>
      <family val="3"/>
      <charset val="128"/>
    </font>
    <font>
      <sz val="22.6"/>
      <name val="Meiryo UI"/>
      <family val="3"/>
      <charset val="128"/>
    </font>
    <font>
      <sz val="11.3"/>
      <name val="Meiryo UI"/>
      <family val="3"/>
      <charset val="128"/>
    </font>
    <font>
      <sz val="16"/>
      <name val="Meiryo UI"/>
      <family val="3"/>
      <charset val="128"/>
    </font>
    <font>
      <b/>
      <sz val="11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u/>
      <sz val="18"/>
      <name val="書院中明朝体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mediumDashed">
        <color indexed="64"/>
      </bottom>
      <diagonal/>
    </border>
    <border>
      <left/>
      <right style="thick">
        <color rgb="FFFF0000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98">
    <xf numFmtId="0" fontId="0" fillId="0" borderId="0">
      <alignment vertical="center"/>
    </xf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/>
    <xf numFmtId="0" fontId="2" fillId="0" borderId="0"/>
    <xf numFmtId="0" fontId="2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39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2" fillId="35" borderId="40" applyNumberFormat="0" applyFont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9" borderId="4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29" borderId="4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4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0"/>
    <xf numFmtId="0" fontId="1" fillId="0" borderId="0">
      <alignment vertical="center"/>
    </xf>
  </cellStyleXfs>
  <cellXfs count="619">
    <xf numFmtId="0" fontId="0" fillId="0" borderId="0" xfId="0">
      <alignment vertical="center"/>
    </xf>
    <xf numFmtId="0" fontId="25" fillId="0" borderId="37" xfId="0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>
      <alignment vertical="center"/>
    </xf>
    <xf numFmtId="0" fontId="58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51" xfId="0" applyFont="1" applyBorder="1" applyAlignment="1">
      <alignment horizontal="center" vertical="center" shrinkToFit="1"/>
    </xf>
    <xf numFmtId="0" fontId="60" fillId="36" borderId="0" xfId="0" applyFont="1" applyFill="1" applyAlignment="1">
      <alignment horizontal="left" vertical="center"/>
    </xf>
    <xf numFmtId="0" fontId="58" fillId="36" borderId="0" xfId="0" applyFont="1" applyFill="1" applyAlignment="1">
      <alignment horizontal="left" vertical="center"/>
    </xf>
    <xf numFmtId="0" fontId="26" fillId="0" borderId="0" xfId="30" applyFont="1"/>
    <xf numFmtId="0" fontId="65" fillId="0" borderId="0" xfId="30" applyFont="1" applyAlignment="1">
      <alignment horizontal="left" vertical="center"/>
    </xf>
    <xf numFmtId="0" fontId="66" fillId="0" borderId="0" xfId="30" applyFont="1"/>
    <xf numFmtId="0" fontId="67" fillId="0" borderId="0" xfId="96"/>
    <xf numFmtId="0" fontId="79" fillId="0" borderId="0" xfId="30" applyFont="1"/>
    <xf numFmtId="0" fontId="79" fillId="0" borderId="0" xfId="30" quotePrefix="1" applyFont="1"/>
    <xf numFmtId="0" fontId="79" fillId="0" borderId="0" xfId="30" applyFont="1" applyAlignment="1">
      <alignment horizontal="center"/>
    </xf>
    <xf numFmtId="0" fontId="82" fillId="0" borderId="0" xfId="30" applyFont="1"/>
    <xf numFmtId="0" fontId="83" fillId="0" borderId="0" xfId="30" applyFont="1"/>
    <xf numFmtId="0" fontId="84" fillId="0" borderId="0" xfId="30" applyFont="1"/>
    <xf numFmtId="0" fontId="79" fillId="0" borderId="0" xfId="2" applyFont="1" applyAlignment="1">
      <alignment horizontal="center"/>
    </xf>
    <xf numFmtId="0" fontId="77" fillId="0" borderId="0" xfId="30" applyFont="1"/>
    <xf numFmtId="0" fontId="87" fillId="0" borderId="0" xfId="2" applyFont="1" applyAlignment="1">
      <alignment horizontal="right"/>
    </xf>
    <xf numFmtId="0" fontId="88" fillId="0" borderId="0" xfId="30" applyFont="1"/>
    <xf numFmtId="0" fontId="88" fillId="0" borderId="0" xfId="2" applyFont="1" applyAlignment="1">
      <alignment horizontal="center"/>
    </xf>
    <xf numFmtId="0" fontId="79" fillId="0" borderId="0" xfId="2" applyFont="1"/>
    <xf numFmtId="0" fontId="81" fillId="0" borderId="0" xfId="30" applyFont="1"/>
    <xf numFmtId="0" fontId="77" fillId="0" borderId="0" xfId="30" applyFont="1" applyAlignment="1">
      <alignment horizontal="right"/>
    </xf>
    <xf numFmtId="0" fontId="82" fillId="0" borderId="0" xfId="30" applyFont="1" applyAlignment="1">
      <alignment horizontal="right"/>
    </xf>
    <xf numFmtId="0" fontId="89" fillId="0" borderId="0" xfId="30" applyFont="1" applyAlignment="1">
      <alignment vertical="center"/>
    </xf>
    <xf numFmtId="0" fontId="90" fillId="0" borderId="0" xfId="30" applyFont="1" applyAlignment="1">
      <alignment vertical="center"/>
    </xf>
    <xf numFmtId="0" fontId="91" fillId="0" borderId="0" xfId="30" applyFont="1" applyAlignment="1">
      <alignment horizontal="left"/>
    </xf>
    <xf numFmtId="0" fontId="78" fillId="0" borderId="0" xfId="30" applyFont="1" applyAlignment="1">
      <alignment horizontal="left" vertical="center"/>
    </xf>
    <xf numFmtId="0" fontId="79" fillId="0" borderId="0" xfId="30" applyFont="1" applyAlignment="1">
      <alignment horizontal="right" shrinkToFit="1"/>
    </xf>
    <xf numFmtId="0" fontId="93" fillId="0" borderId="0" xfId="30" applyFont="1"/>
    <xf numFmtId="0" fontId="76" fillId="0" borderId="0" xfId="30" applyFont="1"/>
    <xf numFmtId="0" fontId="94" fillId="0" borderId="0" xfId="30" applyFont="1"/>
    <xf numFmtId="0" fontId="75" fillId="0" borderId="0" xfId="30" applyFont="1" applyAlignment="1">
      <alignment horizontal="center"/>
    </xf>
    <xf numFmtId="0" fontId="77" fillId="0" borderId="0" xfId="30" applyFont="1" applyAlignment="1">
      <alignment horizontal="center"/>
    </xf>
    <xf numFmtId="0" fontId="96" fillId="0" borderId="50" xfId="0" applyFont="1" applyBorder="1" applyAlignment="1">
      <alignment horizontal="distributed" vertical="center" justifyLastLine="1" shrinkToFit="1"/>
    </xf>
    <xf numFmtId="0" fontId="96" fillId="0" borderId="37" xfId="0" applyFont="1" applyBorder="1" applyAlignment="1">
      <alignment horizontal="distributed" vertical="center" justifyLastLine="1" shrinkToFit="1"/>
    </xf>
    <xf numFmtId="0" fontId="96" fillId="0" borderId="54" xfId="0" applyFont="1" applyBorder="1" applyAlignment="1">
      <alignment horizontal="distributed" vertical="center" justifyLastLine="1" shrinkToFit="1"/>
    </xf>
    <xf numFmtId="0" fontId="96" fillId="0" borderId="52" xfId="0" applyFont="1" applyBorder="1" applyAlignment="1">
      <alignment horizontal="distributed" vertical="center" justifyLastLine="1" shrinkToFit="1"/>
    </xf>
    <xf numFmtId="0" fontId="22" fillId="0" borderId="77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78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distributed" vertical="center" justifyLastLine="1" shrinkToFit="1"/>
    </xf>
    <xf numFmtId="0" fontId="25" fillId="0" borderId="52" xfId="0" applyFont="1" applyBorder="1" applyAlignment="1">
      <alignment horizontal="distributed" vertical="center" justifyLastLine="1" shrinkToFit="1"/>
    </xf>
    <xf numFmtId="0" fontId="23" fillId="0" borderId="51" xfId="0" applyFont="1" applyBorder="1" applyAlignment="1">
      <alignment horizontal="distributed" vertical="center" justifyLastLine="1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distributed" vertical="center" justifyLastLine="1" shrinkToFit="1"/>
    </xf>
    <xf numFmtId="0" fontId="23" fillId="0" borderId="55" xfId="0" applyFont="1" applyBorder="1" applyAlignment="1">
      <alignment horizontal="center" vertical="center" shrinkToFit="1"/>
    </xf>
    <xf numFmtId="0" fontId="25" fillId="39" borderId="37" xfId="0" applyFont="1" applyFill="1" applyBorder="1" applyAlignment="1">
      <alignment horizontal="distributed" vertical="center" justifyLastLine="1" shrinkToFit="1"/>
    </xf>
    <xf numFmtId="0" fontId="95" fillId="0" borderId="37" xfId="0" applyFont="1" applyBorder="1" applyAlignment="1">
      <alignment horizontal="distributed" vertical="center" justifyLastLine="1" shrinkToFit="1"/>
    </xf>
    <xf numFmtId="0" fontId="23" fillId="39" borderId="38" xfId="0" applyFont="1" applyFill="1" applyBorder="1" applyAlignment="1">
      <alignment horizontal="center" vertical="center" shrinkToFit="1"/>
    </xf>
    <xf numFmtId="0" fontId="97" fillId="0" borderId="51" xfId="0" applyFont="1" applyBorder="1" applyAlignment="1">
      <alignment horizontal="center" vertical="center" shrinkToFit="1"/>
    </xf>
    <xf numFmtId="0" fontId="97" fillId="0" borderId="38" xfId="0" applyFont="1" applyBorder="1" applyAlignment="1">
      <alignment horizontal="center" vertical="center" shrinkToFit="1"/>
    </xf>
    <xf numFmtId="0" fontId="60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5" fillId="0" borderId="0" xfId="0" applyFont="1" applyAlignment="1">
      <alignment horizontal="distributed" vertical="center" justifyLastLine="1" shrinkToFi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5" fillId="0" borderId="0" xfId="0" applyFont="1">
      <alignment vertical="center"/>
    </xf>
    <xf numFmtId="0" fontId="47" fillId="0" borderId="0" xfId="76" applyNumberFormat="1" applyFont="1" applyFill="1" applyAlignment="1" applyProtection="1"/>
    <xf numFmtId="0" fontId="43" fillId="0" borderId="0" xfId="0" applyFont="1" applyAlignment="1"/>
    <xf numFmtId="0" fontId="47" fillId="0" borderId="0" xfId="0" applyFont="1" applyAlignment="1"/>
    <xf numFmtId="0" fontId="98" fillId="0" borderId="15" xfId="0" applyFont="1" applyBorder="1" applyAlignment="1">
      <alignment horizontal="center" vertical="center"/>
    </xf>
    <xf numFmtId="0" fontId="98" fillId="0" borderId="26" xfId="0" applyFont="1" applyBorder="1" applyAlignment="1">
      <alignment horizontal="center" vertical="center"/>
    </xf>
    <xf numFmtId="0" fontId="95" fillId="0" borderId="10" xfId="0" applyFont="1" applyBorder="1" applyAlignment="1">
      <alignment horizontal="center" vertical="center"/>
    </xf>
    <xf numFmtId="0" fontId="95" fillId="0" borderId="19" xfId="0" applyFont="1" applyBorder="1" applyAlignment="1">
      <alignment horizontal="center" vertical="center"/>
    </xf>
    <xf numFmtId="0" fontId="95" fillId="0" borderId="85" xfId="0" applyFont="1" applyBorder="1" applyAlignment="1">
      <alignment horizontal="center" vertical="center"/>
    </xf>
    <xf numFmtId="0" fontId="95" fillId="0" borderId="87" xfId="0" quotePrefix="1" applyFont="1" applyBorder="1" applyAlignment="1">
      <alignment horizontal="center"/>
    </xf>
    <xf numFmtId="0" fontId="95" fillId="0" borderId="10" xfId="0" quotePrefix="1" applyFont="1" applyBorder="1" applyAlignment="1">
      <alignment horizontal="center" vertical="center"/>
    </xf>
    <xf numFmtId="0" fontId="95" fillId="0" borderId="19" xfId="0" quotePrefix="1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01" fillId="0" borderId="4" xfId="0" applyFont="1" applyBorder="1" applyAlignment="1">
      <alignment horizontal="center" vertical="center" shrinkToFit="1"/>
    </xf>
    <xf numFmtId="0" fontId="96" fillId="0" borderId="85" xfId="0" applyFont="1" applyBorder="1" applyAlignment="1">
      <alignment horizontal="center" vertical="center" shrinkToFit="1"/>
    </xf>
    <xf numFmtId="0" fontId="95" fillId="0" borderId="16" xfId="0" quotePrefix="1" applyFont="1" applyBorder="1" applyAlignment="1">
      <alignment horizontal="center"/>
    </xf>
    <xf numFmtId="0" fontId="96" fillId="0" borderId="10" xfId="0" applyFont="1" applyBorder="1" applyAlignment="1">
      <alignment horizontal="center" vertical="center" shrinkToFit="1"/>
    </xf>
    <xf numFmtId="0" fontId="102" fillId="0" borderId="4" xfId="0" applyFont="1" applyBorder="1" applyAlignment="1">
      <alignment horizontal="center" vertical="center" shrinkToFit="1"/>
    </xf>
    <xf numFmtId="0" fontId="101" fillId="0" borderId="85" xfId="0" applyFont="1" applyBorder="1" applyAlignment="1">
      <alignment horizontal="center" vertical="center" shrinkToFit="1"/>
    </xf>
    <xf numFmtId="0" fontId="100" fillId="0" borderId="85" xfId="0" applyFont="1" applyBorder="1" applyAlignment="1">
      <alignment horizontal="center" vertical="center" shrinkToFit="1"/>
    </xf>
    <xf numFmtId="0" fontId="95" fillId="0" borderId="10" xfId="0" applyFont="1" applyBorder="1" applyAlignment="1">
      <alignment horizontal="center" vertical="center" shrinkToFit="1"/>
    </xf>
    <xf numFmtId="0" fontId="96" fillId="0" borderId="4" xfId="0" applyFont="1" applyBorder="1" applyAlignment="1">
      <alignment horizontal="center" vertical="center" shrinkToFit="1"/>
    </xf>
    <xf numFmtId="0" fontId="102" fillId="0" borderId="85" xfId="0" applyFont="1" applyBorder="1" applyAlignment="1">
      <alignment horizontal="center" vertical="center" shrinkToFit="1"/>
    </xf>
    <xf numFmtId="0" fontId="95" fillId="0" borderId="4" xfId="0" applyFont="1" applyBorder="1" applyAlignment="1">
      <alignment horizontal="center" vertical="center" shrinkToFit="1"/>
    </xf>
    <xf numFmtId="0" fontId="95" fillId="0" borderId="16" xfId="0" applyFont="1" applyBorder="1" applyAlignment="1">
      <alignment horizontal="center"/>
    </xf>
    <xf numFmtId="0" fontId="102" fillId="0" borderId="10" xfId="0" applyFont="1" applyBorder="1" applyAlignment="1">
      <alignment horizontal="center" vertical="center" shrinkToFit="1"/>
    </xf>
    <xf numFmtId="0" fontId="100" fillId="0" borderId="4" xfId="0" applyFont="1" applyBorder="1" applyAlignment="1">
      <alignment horizontal="center" vertical="center" shrinkToFit="1"/>
    </xf>
    <xf numFmtId="0" fontId="95" fillId="0" borderId="88" xfId="0" quotePrefix="1" applyFont="1" applyBorder="1" applyAlignment="1">
      <alignment horizontal="center" vertical="center"/>
    </xf>
    <xf numFmtId="0" fontId="102" fillId="0" borderId="2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00" fillId="0" borderId="7" xfId="0" applyFont="1" applyBorder="1" applyAlignment="1">
      <alignment horizontal="center" vertical="center" shrinkToFit="1"/>
    </xf>
    <xf numFmtId="0" fontId="96" fillId="0" borderId="89" xfId="0" applyFont="1" applyBorder="1" applyAlignment="1">
      <alignment horizontal="center" vertical="center" shrinkToFit="1"/>
    </xf>
    <xf numFmtId="0" fontId="95" fillId="0" borderId="20" xfId="0" quotePrefix="1" applyFont="1" applyBorder="1" applyAlignment="1">
      <alignment horizontal="center" vertical="center"/>
    </xf>
    <xf numFmtId="0" fontId="95" fillId="0" borderId="22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5" fillId="0" borderId="8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" fillId="0" borderId="0" xfId="25" applyAlignment="1">
      <alignment horizontal="center" vertical="center"/>
    </xf>
    <xf numFmtId="0" fontId="89" fillId="0" borderId="0" xfId="30" applyFont="1"/>
    <xf numFmtId="0" fontId="83" fillId="0" borderId="0" xfId="30" applyFont="1" applyAlignment="1">
      <alignment horizontal="center" vertical="center" shrinkToFit="1"/>
    </xf>
    <xf numFmtId="0" fontId="83" fillId="0" borderId="0" xfId="30" applyFont="1" applyAlignment="1">
      <alignment vertical="center"/>
    </xf>
    <xf numFmtId="0" fontId="79" fillId="0" borderId="0" xfId="30" applyFont="1" applyAlignment="1">
      <alignment vertical="center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left" vertical="center" wrapText="1"/>
    </xf>
    <xf numFmtId="0" fontId="23" fillId="0" borderId="0" xfId="0" quotePrefix="1" applyFont="1">
      <alignment vertical="center"/>
    </xf>
    <xf numFmtId="0" fontId="26" fillId="0" borderId="0" xfId="0" quotePrefix="1" applyFont="1">
      <alignment vertical="center"/>
    </xf>
    <xf numFmtId="0" fontId="61" fillId="0" borderId="0" xfId="0" applyFont="1" applyAlignment="1">
      <alignment horizontal="left" vertical="center"/>
    </xf>
    <xf numFmtId="0" fontId="62" fillId="0" borderId="0" xfId="0" applyFont="1">
      <alignment vertical="center"/>
    </xf>
    <xf numFmtId="0" fontId="62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62" fillId="0" borderId="0" xfId="0" applyFont="1" applyAlignment="1">
      <alignment horizontal="left" vertical="top"/>
    </xf>
    <xf numFmtId="56" fontId="23" fillId="0" borderId="0" xfId="0" quotePrefix="1" applyNumberFormat="1" applyFont="1" applyAlignment="1">
      <alignment horizontal="left" vertical="center"/>
    </xf>
    <xf numFmtId="0" fontId="23" fillId="0" borderId="0" xfId="0" quotePrefix="1" applyFont="1" applyAlignment="1">
      <alignment horizontal="left"/>
    </xf>
    <xf numFmtId="0" fontId="62" fillId="0" borderId="0" xfId="0" applyFont="1" applyAlignment="1">
      <alignment vertical="top"/>
    </xf>
    <xf numFmtId="0" fontId="58" fillId="0" borderId="0" xfId="0" applyFont="1">
      <alignment vertical="center"/>
    </xf>
    <xf numFmtId="0" fontId="23" fillId="0" borderId="1" xfId="0" applyFont="1" applyBorder="1" applyAlignment="1">
      <alignment horizontal="left"/>
    </xf>
    <xf numFmtId="0" fontId="23" fillId="0" borderId="7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shrinkToFit="1"/>
    </xf>
    <xf numFmtId="0" fontId="23" fillId="40" borderId="74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40" borderId="48" xfId="0" applyFont="1" applyFill="1" applyBorder="1" applyAlignment="1">
      <alignment horizontal="center" vertical="center" shrinkToFit="1"/>
    </xf>
    <xf numFmtId="0" fontId="23" fillId="41" borderId="48" xfId="0" applyFont="1" applyFill="1" applyBorder="1" applyAlignment="1">
      <alignment horizontal="center" vertical="center" shrinkToFit="1"/>
    </xf>
    <xf numFmtId="0" fontId="23" fillId="41" borderId="35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4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top"/>
    </xf>
    <xf numFmtId="0" fontId="24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45" fillId="0" borderId="0" xfId="1" applyFont="1" applyAlignment="1">
      <alignment vertical="center"/>
    </xf>
    <xf numFmtId="0" fontId="49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5" fillId="0" borderId="0" xfId="25" applyFont="1">
      <alignment vertical="center"/>
    </xf>
    <xf numFmtId="0" fontId="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56" fontId="2" fillId="0" borderId="0" xfId="1" quotePrefix="1" applyNumberFormat="1" applyAlignment="1">
      <alignment vertical="center"/>
    </xf>
    <xf numFmtId="0" fontId="2" fillId="0" borderId="33" xfId="1" applyBorder="1" applyAlignment="1">
      <alignment horizontal="center" vertical="center"/>
    </xf>
    <xf numFmtId="0" fontId="4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6" xfId="1" applyBorder="1" applyAlignment="1">
      <alignment horizontal="center" vertical="center"/>
    </xf>
    <xf numFmtId="0" fontId="2" fillId="0" borderId="6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0" xfId="1" applyAlignment="1">
      <alignment vertical="center" shrinkToFit="1"/>
    </xf>
    <xf numFmtId="0" fontId="2" fillId="0" borderId="0" xfId="25">
      <alignment vertical="center"/>
    </xf>
    <xf numFmtId="0" fontId="45" fillId="0" borderId="0" xfId="1" applyFont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70" xfId="1" applyBorder="1" applyAlignment="1">
      <alignment horizontal="center" vertical="center"/>
    </xf>
    <xf numFmtId="0" fontId="2" fillId="0" borderId="71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48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45" fillId="0" borderId="72" xfId="1" applyFont="1" applyBorder="1" applyAlignment="1">
      <alignment horizontal="center" vertical="center"/>
    </xf>
    <xf numFmtId="0" fontId="45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52" fillId="0" borderId="62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52" fillId="0" borderId="66" xfId="1" applyFont="1" applyBorder="1" applyAlignment="1">
      <alignment horizontal="center" vertical="center"/>
    </xf>
    <xf numFmtId="0" fontId="52" fillId="0" borderId="67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0" xfId="1" quotePrefix="1" applyFont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52" fillId="0" borderId="57" xfId="1" applyFont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72" fillId="0" borderId="63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2" fillId="0" borderId="6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63" xfId="1" applyBorder="1" applyAlignment="1">
      <alignment vertical="center"/>
    </xf>
    <xf numFmtId="0" fontId="2" fillId="0" borderId="9" xfId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52" fillId="0" borderId="63" xfId="1" applyFont="1" applyBorder="1" applyAlignment="1">
      <alignment horizontal="center" vertical="center"/>
    </xf>
    <xf numFmtId="0" fontId="52" fillId="0" borderId="64" xfId="1" applyFont="1" applyBorder="1" applyAlignment="1">
      <alignment horizontal="center" vertical="center"/>
    </xf>
    <xf numFmtId="0" fontId="72" fillId="0" borderId="62" xfId="1" applyFont="1" applyBorder="1" applyAlignment="1">
      <alignment horizontal="center" vertical="center"/>
    </xf>
    <xf numFmtId="0" fontId="53" fillId="0" borderId="63" xfId="1" applyFont="1" applyBorder="1" applyAlignment="1">
      <alignment horizontal="center" vertical="center"/>
    </xf>
    <xf numFmtId="0" fontId="68" fillId="0" borderId="0" xfId="96" applyFont="1" applyAlignment="1">
      <alignment vertical="center"/>
    </xf>
    <xf numFmtId="0" fontId="74" fillId="0" borderId="0" xfId="96" applyFont="1" applyAlignment="1">
      <alignment vertical="center"/>
    </xf>
    <xf numFmtId="0" fontId="70" fillId="0" borderId="79" xfId="96" applyFont="1" applyBorder="1" applyAlignment="1">
      <alignment horizontal="center" vertical="center"/>
    </xf>
    <xf numFmtId="0" fontId="67" fillId="0" borderId="80" xfId="96" applyBorder="1" applyAlignment="1">
      <alignment vertical="center"/>
    </xf>
    <xf numFmtId="0" fontId="67" fillId="0" borderId="81" xfId="96" applyBorder="1" applyAlignment="1">
      <alignment vertical="center"/>
    </xf>
    <xf numFmtId="56" fontId="23" fillId="0" borderId="0" xfId="0" applyNumberFormat="1" applyFont="1" applyAlignment="1">
      <alignment horizontal="left" vertical="center"/>
    </xf>
    <xf numFmtId="0" fontId="58" fillId="36" borderId="0" xfId="0" applyFont="1" applyFill="1">
      <alignment vertical="center"/>
    </xf>
    <xf numFmtId="56" fontId="60" fillId="0" borderId="0" xfId="0" applyNumberFormat="1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" fillId="39" borderId="5" xfId="0" applyFont="1" applyFill="1" applyBorder="1" applyAlignment="1">
      <alignment horizontal="center" vertical="center" shrinkToFit="1"/>
    </xf>
    <xf numFmtId="0" fontId="2" fillId="39" borderId="6" xfId="0" applyFont="1" applyFill="1" applyBorder="1" applyAlignment="1">
      <alignment horizontal="center" vertical="center" shrinkToFit="1"/>
    </xf>
    <xf numFmtId="0" fontId="2" fillId="39" borderId="7" xfId="0" applyFont="1" applyFill="1" applyBorder="1" applyAlignment="1">
      <alignment horizontal="center" vertical="center" shrinkToFit="1"/>
    </xf>
    <xf numFmtId="0" fontId="11" fillId="37" borderId="97" xfId="1" applyFont="1" applyFill="1" applyBorder="1" applyAlignment="1">
      <alignment vertical="center"/>
    </xf>
    <xf numFmtId="0" fontId="110" fillId="0" borderId="0" xfId="1" applyFont="1" applyAlignment="1">
      <alignment horizontal="center" vertical="center"/>
    </xf>
    <xf numFmtId="0" fontId="52" fillId="0" borderId="56" xfId="1" applyFont="1" applyBorder="1" applyAlignment="1">
      <alignment horizontal="center" vertical="center"/>
    </xf>
    <xf numFmtId="0" fontId="2" fillId="0" borderId="33" xfId="1" applyBorder="1" applyAlignment="1">
      <alignment vertical="center"/>
    </xf>
    <xf numFmtId="0" fontId="2" fillId="0" borderId="62" xfId="1" applyBorder="1" applyAlignment="1">
      <alignment vertical="center"/>
    </xf>
    <xf numFmtId="0" fontId="23" fillId="0" borderId="76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11" fillId="0" borderId="96" xfId="1" applyFont="1" applyBorder="1" applyAlignment="1">
      <alignment horizontal="center" vertical="center"/>
    </xf>
    <xf numFmtId="0" fontId="115" fillId="0" borderId="0" xfId="96" applyFont="1" applyAlignment="1">
      <alignment vertical="center"/>
    </xf>
    <xf numFmtId="0" fontId="117" fillId="0" borderId="0" xfId="96" applyFont="1"/>
    <xf numFmtId="0" fontId="118" fillId="0" borderId="0" xfId="96" applyFont="1" applyAlignment="1">
      <alignment vertical="center"/>
    </xf>
    <xf numFmtId="0" fontId="118" fillId="0" borderId="0" xfId="96" applyFont="1" applyAlignment="1">
      <alignment horizontal="right"/>
    </xf>
    <xf numFmtId="0" fontId="113" fillId="0" borderId="0" xfId="96" applyFont="1" applyAlignment="1">
      <alignment vertical="center"/>
    </xf>
    <xf numFmtId="0" fontId="52" fillId="0" borderId="98" xfId="1" applyFont="1" applyBorder="1" applyAlignment="1">
      <alignment horizontal="center" vertical="center"/>
    </xf>
    <xf numFmtId="0" fontId="44" fillId="0" borderId="0" xfId="0" quotePrefix="1" applyFont="1" applyAlignment="1">
      <alignment horizontal="left" vertical="center" shrinkToFit="1"/>
    </xf>
    <xf numFmtId="0" fontId="27" fillId="0" borderId="37" xfId="0" applyFont="1" applyBorder="1" applyAlignment="1">
      <alignment horizontal="distributed" vertical="center" justifyLastLine="1" shrinkToFit="1"/>
    </xf>
    <xf numFmtId="0" fontId="25" fillId="0" borderId="99" xfId="0" applyFont="1" applyBorder="1" applyAlignment="1">
      <alignment horizontal="distributed" vertical="center" justifyLastLine="1" shrinkToFit="1"/>
    </xf>
    <xf numFmtId="0" fontId="25" fillId="0" borderId="50" xfId="0" applyFont="1" applyBorder="1" applyAlignment="1">
      <alignment horizontal="distributed" vertical="center" justifyLastLine="1" shrinkToFit="1"/>
    </xf>
    <xf numFmtId="0" fontId="23" fillId="0" borderId="100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distributed" vertical="center" justifyLastLine="1" shrinkToFit="1"/>
    </xf>
    <xf numFmtId="0" fontId="53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22" fillId="0" borderId="63" xfId="1" applyFont="1" applyBorder="1" applyAlignment="1">
      <alignment horizontal="center" vertical="center"/>
    </xf>
    <xf numFmtId="0" fontId="122" fillId="0" borderId="62" xfId="1" applyFont="1" applyBorder="1" applyAlignment="1">
      <alignment horizontal="center" vertical="center"/>
    </xf>
    <xf numFmtId="0" fontId="123" fillId="0" borderId="0" xfId="1" applyFont="1" applyAlignment="1">
      <alignment horizontal="center" vertical="center"/>
    </xf>
    <xf numFmtId="49" fontId="122" fillId="0" borderId="63" xfId="1" applyNumberFormat="1" applyFont="1" applyBorder="1" applyAlignment="1">
      <alignment horizontal="center" vertical="center"/>
    </xf>
    <xf numFmtId="0" fontId="122" fillId="0" borderId="0" xfId="1" applyFont="1" applyAlignment="1">
      <alignment horizontal="center" vertical="center"/>
    </xf>
    <xf numFmtId="0" fontId="123" fillId="0" borderId="63" xfId="1" applyFont="1" applyBorder="1" applyAlignment="1">
      <alignment horizontal="center" vertical="center"/>
    </xf>
    <xf numFmtId="0" fontId="123" fillId="0" borderId="62" xfId="1" applyFont="1" applyBorder="1" applyAlignment="1">
      <alignment horizontal="center" vertical="center"/>
    </xf>
    <xf numFmtId="0" fontId="123" fillId="0" borderId="56" xfId="1" applyFont="1" applyBorder="1" applyAlignment="1">
      <alignment horizontal="center" vertical="center"/>
    </xf>
    <xf numFmtId="0" fontId="123" fillId="0" borderId="57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53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28" fillId="0" borderId="0" xfId="96" applyFont="1"/>
    <xf numFmtId="0" fontId="95" fillId="0" borderId="102" xfId="0" applyFont="1" applyBorder="1" applyAlignment="1">
      <alignment horizontal="distributed" vertical="center" justifyLastLine="1" shrinkToFit="1"/>
    </xf>
    <xf numFmtId="0" fontId="2" fillId="37" borderId="3" xfId="0" applyFont="1" applyFill="1" applyBorder="1" applyAlignment="1">
      <alignment horizontal="center" vertical="center" shrinkToFit="1"/>
    </xf>
    <xf numFmtId="0" fontId="0" fillId="37" borderId="3" xfId="0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97" fillId="0" borderId="0" xfId="0" applyFont="1">
      <alignment vertical="center"/>
    </xf>
    <xf numFmtId="0" fontId="97" fillId="0" borderId="0" xfId="0" applyFont="1" applyAlignment="1">
      <alignment horizontal="left" vertical="center"/>
    </xf>
    <xf numFmtId="0" fontId="98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52" fillId="0" borderId="103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72" fillId="0" borderId="57" xfId="1" applyFont="1" applyBorder="1" applyAlignment="1">
      <alignment horizontal="center" vertical="center"/>
    </xf>
    <xf numFmtId="0" fontId="72" fillId="0" borderId="56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95" fillId="0" borderId="0" xfId="1" applyFont="1" applyAlignment="1">
      <alignment vertical="center"/>
    </xf>
    <xf numFmtId="0" fontId="52" fillId="0" borderId="0" xfId="1" applyFont="1" applyAlignment="1">
      <alignment horizontal="center" vertical="center" shrinkToFit="1"/>
    </xf>
    <xf numFmtId="0" fontId="46" fillId="0" borderId="104" xfId="1" applyFont="1" applyBorder="1" applyAlignment="1">
      <alignment horizontal="center" vertical="center"/>
    </xf>
    <xf numFmtId="0" fontId="52" fillId="0" borderId="103" xfId="1" applyFont="1" applyBorder="1" applyAlignment="1">
      <alignment horizontal="center" vertical="center" shrinkToFit="1"/>
    </xf>
    <xf numFmtId="0" fontId="53" fillId="0" borderId="104" xfId="1" applyFont="1" applyBorder="1" applyAlignment="1">
      <alignment vertical="center" shrinkToFit="1"/>
    </xf>
    <xf numFmtId="0" fontId="15" fillId="0" borderId="105" xfId="1" applyFont="1" applyBorder="1" applyAlignment="1">
      <alignment horizontal="center" vertical="center"/>
    </xf>
    <xf numFmtId="0" fontId="45" fillId="0" borderId="106" xfId="1" applyFont="1" applyBorder="1" applyAlignment="1">
      <alignment horizontal="center" vertical="center"/>
    </xf>
    <xf numFmtId="0" fontId="52" fillId="0" borderId="0" xfId="1" applyFont="1" applyAlignment="1">
      <alignment vertical="center" shrinkToFit="1"/>
    </xf>
    <xf numFmtId="0" fontId="10" fillId="0" borderId="104" xfId="1" applyFont="1" applyBorder="1" applyAlignment="1">
      <alignment horizontal="center" vertical="center"/>
    </xf>
    <xf numFmtId="0" fontId="52" fillId="0" borderId="98" xfId="1" applyFont="1" applyBorder="1" applyAlignment="1">
      <alignment horizontal="center" vertical="center" shrinkToFit="1"/>
    </xf>
    <xf numFmtId="0" fontId="52" fillId="0" borderId="103" xfId="1" applyFont="1" applyBorder="1" applyAlignment="1">
      <alignment vertical="center" shrinkToFit="1"/>
    </xf>
    <xf numFmtId="0" fontId="10" fillId="0" borderId="104" xfId="1" applyFont="1" applyBorder="1" applyAlignment="1">
      <alignment vertical="center" shrinkToFit="1"/>
    </xf>
    <xf numFmtId="0" fontId="52" fillId="0" borderId="62" xfId="1" applyFont="1" applyBorder="1" applyAlignment="1">
      <alignment horizontal="center" vertical="center" shrinkToFit="1"/>
    </xf>
    <xf numFmtId="0" fontId="43" fillId="0" borderId="0" xfId="1" applyFont="1" applyAlignment="1">
      <alignment horizontal="center" vertical="center"/>
    </xf>
    <xf numFmtId="0" fontId="52" fillId="0" borderId="104" xfId="1" applyFont="1" applyBorder="1" applyAlignment="1">
      <alignment horizontal="center" vertical="center" shrinkToFit="1"/>
    </xf>
    <xf numFmtId="0" fontId="48" fillId="0" borderId="106" xfId="1" applyFont="1" applyBorder="1" applyAlignment="1">
      <alignment horizontal="center" vertical="center"/>
    </xf>
    <xf numFmtId="0" fontId="15" fillId="0" borderId="106" xfId="1" applyFont="1" applyBorder="1" applyAlignment="1">
      <alignment horizontal="center" vertical="center"/>
    </xf>
    <xf numFmtId="0" fontId="15" fillId="0" borderId="107" xfId="1" applyFont="1" applyBorder="1" applyAlignment="1">
      <alignment horizontal="center" vertical="center"/>
    </xf>
    <xf numFmtId="0" fontId="43" fillId="0" borderId="6" xfId="1" applyFont="1" applyBorder="1" applyAlignment="1">
      <alignment vertical="center"/>
    </xf>
    <xf numFmtId="0" fontId="43" fillId="0" borderId="64" xfId="1" applyFont="1" applyBorder="1" applyAlignment="1">
      <alignment vertical="center"/>
    </xf>
    <xf numFmtId="0" fontId="43" fillId="0" borderId="65" xfId="1" applyFont="1" applyBorder="1" applyAlignment="1">
      <alignment vertical="center"/>
    </xf>
    <xf numFmtId="0" fontId="9" fillId="43" borderId="0" xfId="1" applyFont="1" applyFill="1" applyAlignment="1">
      <alignment vertical="center"/>
    </xf>
    <xf numFmtId="0" fontId="2" fillId="43" borderId="0" xfId="1" applyFill="1" applyAlignment="1">
      <alignment vertical="center" shrinkToFit="1"/>
    </xf>
    <xf numFmtId="0" fontId="43" fillId="0" borderId="69" xfId="1" applyFont="1" applyBorder="1" applyAlignment="1">
      <alignment horizontal="center" vertical="center"/>
    </xf>
    <xf numFmtId="0" fontId="45" fillId="0" borderId="82" xfId="1" applyFont="1" applyBorder="1" applyAlignment="1">
      <alignment horizontal="center" vertical="center"/>
    </xf>
    <xf numFmtId="0" fontId="45" fillId="0" borderId="65" xfId="1" applyFont="1" applyBorder="1" applyAlignment="1">
      <alignment horizontal="center" vertical="center"/>
    </xf>
    <xf numFmtId="0" fontId="52" fillId="0" borderId="103" xfId="1" applyFont="1" applyBorder="1" applyAlignment="1">
      <alignment vertical="center"/>
    </xf>
    <xf numFmtId="0" fontId="43" fillId="0" borderId="103" xfId="1" applyFont="1" applyBorder="1" applyAlignment="1">
      <alignment vertical="center"/>
    </xf>
    <xf numFmtId="0" fontId="43" fillId="0" borderId="104" xfId="1" applyFont="1" applyBorder="1" applyAlignment="1">
      <alignment vertical="center"/>
    </xf>
    <xf numFmtId="0" fontId="45" fillId="0" borderId="104" xfId="1" applyFont="1" applyBorder="1" applyAlignment="1">
      <alignment horizontal="center" vertical="center"/>
    </xf>
    <xf numFmtId="0" fontId="2" fillId="0" borderId="104" xfId="1" applyBorder="1" applyAlignment="1">
      <alignment horizontal="center" vertical="center"/>
    </xf>
    <xf numFmtId="0" fontId="2" fillId="0" borderId="104" xfId="1" applyBorder="1" applyAlignment="1">
      <alignment vertical="center"/>
    </xf>
    <xf numFmtId="0" fontId="43" fillId="0" borderId="98" xfId="1" applyFont="1" applyBorder="1" applyAlignment="1">
      <alignment vertical="center"/>
    </xf>
    <xf numFmtId="0" fontId="0" fillId="0" borderId="0" xfId="1" applyFont="1" applyAlignment="1">
      <alignment horizontal="right" vertical="center"/>
    </xf>
    <xf numFmtId="0" fontId="43" fillId="0" borderId="0" xfId="1" applyFont="1" applyAlignment="1">
      <alignment vertical="center" shrinkToFit="1"/>
    </xf>
    <xf numFmtId="0" fontId="43" fillId="0" borderId="103" xfId="1" applyFont="1" applyBorder="1" applyAlignment="1">
      <alignment vertical="center" shrinkToFit="1"/>
    </xf>
    <xf numFmtId="0" fontId="43" fillId="0" borderId="104" xfId="1" applyFont="1" applyBorder="1" applyAlignment="1">
      <alignment vertical="center" shrinkToFit="1"/>
    </xf>
    <xf numFmtId="0" fontId="15" fillId="0" borderId="104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66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137" fillId="0" borderId="0" xfId="25" applyFont="1">
      <alignment vertical="center"/>
    </xf>
    <xf numFmtId="0" fontId="53" fillId="0" borderId="0" xfId="25" applyFont="1">
      <alignment vertical="center"/>
    </xf>
    <xf numFmtId="0" fontId="53" fillId="0" borderId="0" xfId="1" applyFont="1" applyAlignment="1">
      <alignment vertical="center"/>
    </xf>
    <xf numFmtId="0" fontId="111" fillId="0" borderId="0" xfId="1" applyFont="1" applyAlignment="1">
      <alignment vertical="center"/>
    </xf>
    <xf numFmtId="0" fontId="15" fillId="0" borderId="6" xfId="1" applyFont="1" applyBorder="1" applyAlignment="1">
      <alignment horizontal="left" vertical="center"/>
    </xf>
    <xf numFmtId="0" fontId="78" fillId="0" borderId="0" xfId="30" applyFont="1" applyAlignment="1">
      <alignment horizontal="center"/>
    </xf>
    <xf numFmtId="0" fontId="79" fillId="0" borderId="0" xfId="30" applyFont="1" applyAlignment="1">
      <alignment horizontal="left"/>
    </xf>
    <xf numFmtId="0" fontId="83" fillId="0" borderId="31" xfId="30" applyFont="1" applyBorder="1" applyAlignment="1">
      <alignment horizontal="center" vertical="center" shrinkToFit="1"/>
    </xf>
    <xf numFmtId="0" fontId="83" fillId="0" borderId="32" xfId="30" applyFont="1" applyBorder="1" applyAlignment="1">
      <alignment horizontal="center" vertical="center" shrinkToFit="1"/>
    </xf>
    <xf numFmtId="0" fontId="83" fillId="0" borderId="35" xfId="30" applyFont="1" applyBorder="1" applyAlignment="1">
      <alignment horizontal="center" vertical="center" shrinkToFit="1"/>
    </xf>
    <xf numFmtId="0" fontId="78" fillId="0" borderId="31" xfId="30" applyFont="1" applyBorder="1" applyAlignment="1">
      <alignment horizontal="center" vertical="center"/>
    </xf>
    <xf numFmtId="0" fontId="78" fillId="0" borderId="32" xfId="30" applyFont="1" applyBorder="1" applyAlignment="1">
      <alignment horizontal="center" vertical="center"/>
    </xf>
    <xf numFmtId="0" fontId="78" fillId="0" borderId="35" xfId="3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99" fillId="0" borderId="10" xfId="0" applyFont="1" applyBorder="1" applyAlignment="1">
      <alignment horizontal="center" vertical="center"/>
    </xf>
    <xf numFmtId="0" fontId="99" fillId="0" borderId="8" xfId="0" applyFont="1" applyBorder="1" applyAlignment="1">
      <alignment horizontal="center" vertical="center"/>
    </xf>
    <xf numFmtId="0" fontId="99" fillId="0" borderId="4" xfId="0" applyFont="1" applyBorder="1" applyAlignment="1">
      <alignment horizontal="center" vertical="center"/>
    </xf>
    <xf numFmtId="0" fontId="99" fillId="0" borderId="86" xfId="0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98" fillId="0" borderId="15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98" fillId="0" borderId="26" xfId="0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left" shrinkToFit="1"/>
    </xf>
    <xf numFmtId="0" fontId="25" fillId="0" borderId="8" xfId="0" quotePrefix="1" applyFont="1" applyBorder="1" applyAlignment="1">
      <alignment horizontal="left" shrinkToFit="1"/>
    </xf>
    <xf numFmtId="0" fontId="25" fillId="0" borderId="86" xfId="0" quotePrefix="1" applyFont="1" applyBorder="1" applyAlignment="1">
      <alignment horizontal="left" shrinkToFit="1"/>
    </xf>
    <xf numFmtId="0" fontId="95" fillId="0" borderId="1" xfId="0" applyFont="1" applyBorder="1" applyAlignment="1">
      <alignment horizontal="center" vertical="center"/>
    </xf>
    <xf numFmtId="0" fontId="95" fillId="0" borderId="84" xfId="0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98" fillId="39" borderId="3" xfId="0" applyFont="1" applyFill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0" fillId="39" borderId="27" xfId="0" applyFill="1" applyBorder="1" applyAlignment="1">
      <alignment horizontal="center" vertical="center" shrinkToFit="1"/>
    </xf>
    <xf numFmtId="0" fontId="0" fillId="39" borderId="28" xfId="0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6" fillId="0" borderId="95" xfId="0" applyFont="1" applyBorder="1" applyAlignment="1">
      <alignment horizontal="center" vertical="center" shrinkToFit="1"/>
    </xf>
    <xf numFmtId="0" fontId="26" fillId="0" borderId="94" xfId="0" applyFont="1" applyBorder="1" applyAlignment="1">
      <alignment horizontal="center" vertical="center" shrinkToFit="1"/>
    </xf>
    <xf numFmtId="0" fontId="26" fillId="0" borderId="93" xfId="0" applyFont="1" applyBorder="1" applyAlignment="1">
      <alignment horizontal="center" vertical="center" shrinkToFit="1"/>
    </xf>
    <xf numFmtId="0" fontId="26" fillId="0" borderId="92" xfId="0" applyFont="1" applyBorder="1" applyAlignment="1">
      <alignment horizontal="center" vertical="center" shrinkToFit="1"/>
    </xf>
    <xf numFmtId="0" fontId="26" fillId="0" borderId="91" xfId="0" applyFont="1" applyBorder="1" applyAlignment="1">
      <alignment horizontal="center" vertical="center" shrinkToFit="1"/>
    </xf>
    <xf numFmtId="0" fontId="26" fillId="0" borderId="90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6" fillId="39" borderId="29" xfId="0" applyFont="1" applyFill="1" applyBorder="1" applyAlignment="1">
      <alignment horizontal="center" vertical="center" shrinkToFit="1"/>
    </xf>
    <xf numFmtId="0" fontId="26" fillId="39" borderId="5" xfId="0" applyFont="1" applyFill="1" applyBorder="1" applyAlignment="1">
      <alignment horizontal="center" vertical="center" shrinkToFit="1"/>
    </xf>
    <xf numFmtId="0" fontId="2" fillId="39" borderId="29" xfId="0" applyFont="1" applyFill="1" applyBorder="1" applyAlignment="1">
      <alignment horizontal="center" vertical="center" shrinkToFit="1"/>
    </xf>
    <xf numFmtId="0" fontId="2" fillId="39" borderId="9" xfId="0" applyFont="1" applyFill="1" applyBorder="1" applyAlignment="1">
      <alignment horizontal="center" vertical="center" shrinkToFit="1"/>
    </xf>
    <xf numFmtId="0" fontId="2" fillId="39" borderId="12" xfId="0" applyFont="1" applyFill="1" applyBorder="1" applyAlignment="1">
      <alignment horizontal="center" vertical="center" shrinkToFit="1"/>
    </xf>
    <xf numFmtId="0" fontId="104" fillId="39" borderId="95" xfId="0" applyFont="1" applyFill="1" applyBorder="1" applyAlignment="1">
      <alignment horizontal="center" vertical="center" shrinkToFit="1"/>
    </xf>
    <xf numFmtId="0" fontId="104" fillId="39" borderId="94" xfId="0" applyFont="1" applyFill="1" applyBorder="1" applyAlignment="1">
      <alignment horizontal="center" vertical="center" shrinkToFit="1"/>
    </xf>
    <xf numFmtId="0" fontId="104" fillId="39" borderId="93" xfId="0" applyFont="1" applyFill="1" applyBorder="1" applyAlignment="1">
      <alignment horizontal="center" vertical="center" shrinkToFit="1"/>
    </xf>
    <xf numFmtId="0" fontId="104" fillId="39" borderId="92" xfId="0" applyFont="1" applyFill="1" applyBorder="1" applyAlignment="1">
      <alignment horizontal="center" vertical="center" shrinkToFit="1"/>
    </xf>
    <xf numFmtId="0" fontId="104" fillId="39" borderId="91" xfId="0" applyFont="1" applyFill="1" applyBorder="1" applyAlignment="1">
      <alignment horizontal="center" vertical="center" shrinkToFit="1"/>
    </xf>
    <xf numFmtId="0" fontId="104" fillId="39" borderId="90" xfId="0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39" borderId="3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4" fillId="39" borderId="27" xfId="0" applyFont="1" applyFill="1" applyBorder="1" applyAlignment="1">
      <alignment horizontal="center" vertical="center" shrinkToFit="1"/>
    </xf>
    <xf numFmtId="0" fontId="104" fillId="39" borderId="28" xfId="0" applyFont="1" applyFill="1" applyBorder="1" applyAlignment="1">
      <alignment horizontal="center" vertical="center" shrinkToFit="1"/>
    </xf>
    <xf numFmtId="0" fontId="2" fillId="39" borderId="5" xfId="0" applyFont="1" applyFill="1" applyBorder="1" applyAlignment="1">
      <alignment horizontal="center" vertical="center" shrinkToFit="1"/>
    </xf>
    <xf numFmtId="0" fontId="2" fillId="39" borderId="95" xfId="0" applyFont="1" applyFill="1" applyBorder="1" applyAlignment="1">
      <alignment horizontal="center" vertical="center" shrinkToFit="1"/>
    </xf>
    <xf numFmtId="0" fontId="2" fillId="39" borderId="94" xfId="0" applyFont="1" applyFill="1" applyBorder="1" applyAlignment="1">
      <alignment horizontal="center" vertical="center" shrinkToFit="1"/>
    </xf>
    <xf numFmtId="0" fontId="2" fillId="39" borderId="93" xfId="0" applyFont="1" applyFill="1" applyBorder="1" applyAlignment="1">
      <alignment horizontal="center" vertical="center" shrinkToFit="1"/>
    </xf>
    <xf numFmtId="0" fontId="2" fillId="39" borderId="92" xfId="0" applyFont="1" applyFill="1" applyBorder="1" applyAlignment="1">
      <alignment horizontal="center" vertical="center" shrinkToFit="1"/>
    </xf>
    <xf numFmtId="0" fontId="2" fillId="39" borderId="91" xfId="0" applyFont="1" applyFill="1" applyBorder="1" applyAlignment="1">
      <alignment horizontal="center" vertical="center" shrinkToFit="1"/>
    </xf>
    <xf numFmtId="0" fontId="2" fillId="39" borderId="90" xfId="0" applyFont="1" applyFill="1" applyBorder="1" applyAlignment="1">
      <alignment horizontal="center" vertical="center" shrinkToFit="1"/>
    </xf>
    <xf numFmtId="0" fontId="60" fillId="39" borderId="3" xfId="0" applyFont="1" applyFill="1" applyBorder="1" applyAlignment="1">
      <alignment horizontal="center" vertical="center" shrinkToFit="1"/>
    </xf>
    <xf numFmtId="0" fontId="104" fillId="39" borderId="12" xfId="0" applyFont="1" applyFill="1" applyBorder="1" applyAlignment="1">
      <alignment horizontal="center" vertical="center" shrinkToFit="1"/>
    </xf>
    <xf numFmtId="0" fontId="104" fillId="39" borderId="7" xfId="0" applyFont="1" applyFill="1" applyBorder="1" applyAlignment="1">
      <alignment horizontal="center" vertical="center" shrinkToFit="1"/>
    </xf>
    <xf numFmtId="0" fontId="60" fillId="0" borderId="27" xfId="0" applyFont="1" applyBorder="1" applyAlignment="1">
      <alignment horizontal="center" vertical="center" shrinkToFit="1"/>
    </xf>
    <xf numFmtId="0" fontId="60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34" fillId="0" borderId="0" xfId="0" applyFont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0" fontId="51" fillId="14" borderId="0" xfId="1" applyFont="1" applyFill="1" applyAlignment="1">
      <alignment horizontal="center" vertical="center" wrapText="1"/>
    </xf>
    <xf numFmtId="0" fontId="51" fillId="14" borderId="0" xfId="1" applyFont="1" applyFill="1" applyAlignment="1">
      <alignment horizontal="center" vertical="center"/>
    </xf>
    <xf numFmtId="20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7" fillId="0" borderId="63" xfId="1" applyFont="1" applyBorder="1" applyAlignment="1">
      <alignment horizontal="center" vertical="center"/>
    </xf>
    <xf numFmtId="0" fontId="107" fillId="0" borderId="62" xfId="1" applyFont="1" applyBorder="1" applyAlignment="1">
      <alignment horizontal="center" vertical="center"/>
    </xf>
    <xf numFmtId="0" fontId="53" fillId="0" borderId="63" xfId="1" applyFont="1" applyBorder="1" applyAlignment="1">
      <alignment horizontal="center" vertical="center" shrinkToFit="1"/>
    </xf>
    <xf numFmtId="0" fontId="53" fillId="0" borderId="62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73" fillId="0" borderId="0" xfId="1" applyFont="1" applyAlignment="1">
      <alignment horizontal="left" vertical="top"/>
    </xf>
    <xf numFmtId="0" fontId="111" fillId="0" borderId="0" xfId="1" applyFont="1" applyAlignment="1">
      <alignment horizontal="left" vertical="top" wrapText="1"/>
    </xf>
    <xf numFmtId="0" fontId="43" fillId="14" borderId="13" xfId="1" applyFont="1" applyFill="1" applyBorder="1" applyAlignment="1">
      <alignment horizontal="center" vertical="center"/>
    </xf>
    <xf numFmtId="0" fontId="43" fillId="14" borderId="33" xfId="1" applyFont="1" applyFill="1" applyBorder="1" applyAlignment="1">
      <alignment horizontal="center" vertical="center"/>
    </xf>
    <xf numFmtId="0" fontId="43" fillId="14" borderId="34" xfId="1" applyFont="1" applyFill="1" applyBorder="1" applyAlignment="1">
      <alignment horizontal="center" vertical="center"/>
    </xf>
    <xf numFmtId="0" fontId="43" fillId="14" borderId="11" xfId="1" applyFont="1" applyFill="1" applyBorder="1" applyAlignment="1">
      <alignment horizontal="center" vertical="center"/>
    </xf>
    <xf numFmtId="0" fontId="43" fillId="14" borderId="73" xfId="1" applyFont="1" applyFill="1" applyBorder="1" applyAlignment="1">
      <alignment horizontal="center" vertical="center"/>
    </xf>
    <xf numFmtId="0" fontId="43" fillId="14" borderId="17" xfId="1" applyFont="1" applyFill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64" xfId="1" applyFont="1" applyBorder="1" applyAlignment="1">
      <alignment horizontal="center" vertical="center"/>
    </xf>
    <xf numFmtId="0" fontId="43" fillId="0" borderId="103" xfId="1" applyFont="1" applyBorder="1" applyAlignment="1">
      <alignment horizontal="center" vertical="center"/>
    </xf>
    <xf numFmtId="0" fontId="43" fillId="0" borderId="104" xfId="1" applyFont="1" applyBorder="1" applyAlignment="1">
      <alignment horizontal="center" vertical="center"/>
    </xf>
    <xf numFmtId="0" fontId="124" fillId="14" borderId="0" xfId="1" applyFont="1" applyFill="1" applyAlignment="1">
      <alignment horizontal="center" vertical="center" wrapText="1"/>
    </xf>
    <xf numFmtId="20" fontId="9" fillId="0" borderId="0" xfId="1" applyNumberFormat="1" applyFont="1" applyAlignment="1">
      <alignment horizontal="center" vertical="center" shrinkToFit="1"/>
    </xf>
    <xf numFmtId="0" fontId="43" fillId="0" borderId="29" xfId="1" applyFont="1" applyBorder="1" applyAlignment="1">
      <alignment horizontal="center" vertical="center" shrinkToFit="1"/>
    </xf>
    <xf numFmtId="0" fontId="43" fillId="0" borderId="9" xfId="1" applyFont="1" applyBorder="1" applyAlignment="1">
      <alignment horizontal="center" vertical="center" shrinkToFit="1"/>
    </xf>
    <xf numFmtId="0" fontId="43" fillId="0" borderId="12" xfId="1" applyFont="1" applyBorder="1" applyAlignment="1">
      <alignment horizontal="center" vertical="center" shrinkToFit="1"/>
    </xf>
    <xf numFmtId="0" fontId="43" fillId="0" borderId="5" xfId="1" applyFont="1" applyBorder="1" applyAlignment="1">
      <alignment horizontal="center" vertical="center" shrinkToFit="1"/>
    </xf>
    <xf numFmtId="0" fontId="43" fillId="0" borderId="6" xfId="1" applyFont="1" applyBorder="1" applyAlignment="1">
      <alignment horizontal="center" vertical="center" shrinkToFit="1"/>
    </xf>
    <xf numFmtId="0" fontId="43" fillId="0" borderId="7" xfId="1" applyFont="1" applyBorder="1" applyAlignment="1">
      <alignment horizontal="center" vertical="center" shrinkToFit="1"/>
    </xf>
    <xf numFmtId="0" fontId="134" fillId="36" borderId="0" xfId="1" applyFont="1" applyFill="1" applyAlignment="1">
      <alignment horizontal="center" vertical="center" shrinkToFit="1"/>
    </xf>
    <xf numFmtId="0" fontId="43" fillId="0" borderId="29" xfId="1" applyFont="1" applyBorder="1" applyAlignment="1">
      <alignment horizontal="center" vertical="center"/>
    </xf>
    <xf numFmtId="0" fontId="43" fillId="0" borderId="9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106" xfId="1" applyFont="1" applyBorder="1" applyAlignment="1">
      <alignment horizontal="center" vertical="center"/>
    </xf>
    <xf numFmtId="0" fontId="43" fillId="0" borderId="107" xfId="1" applyFont="1" applyBorder="1" applyAlignment="1">
      <alignment horizontal="center" vertical="center"/>
    </xf>
    <xf numFmtId="0" fontId="43" fillId="0" borderId="82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124" fillId="0" borderId="0" xfId="1" quotePrefix="1" applyFont="1" applyAlignment="1">
      <alignment horizontal="center" vertical="center"/>
    </xf>
    <xf numFmtId="0" fontId="124" fillId="0" borderId="0" xfId="1" applyFont="1" applyAlignment="1">
      <alignment horizontal="center" vertical="center"/>
    </xf>
    <xf numFmtId="0" fontId="124" fillId="0" borderId="59" xfId="1" quotePrefix="1" applyFont="1" applyBorder="1" applyAlignment="1">
      <alignment horizontal="center" vertical="center"/>
    </xf>
    <xf numFmtId="20" fontId="124" fillId="0" borderId="0" xfId="1" applyNumberFormat="1" applyFont="1" applyAlignment="1">
      <alignment horizontal="center" vertical="center"/>
    </xf>
    <xf numFmtId="0" fontId="43" fillId="0" borderId="30" xfId="1" applyFont="1" applyBorder="1" applyAlignment="1">
      <alignment horizontal="center" vertical="center" shrinkToFit="1"/>
    </xf>
    <xf numFmtId="0" fontId="43" fillId="0" borderId="8" xfId="1" applyFont="1" applyBorder="1" applyAlignment="1">
      <alignment horizontal="center" vertical="center" shrinkToFit="1"/>
    </xf>
    <xf numFmtId="0" fontId="43" fillId="0" borderId="4" xfId="1" applyFont="1" applyBorder="1" applyAlignment="1">
      <alignment horizontal="center" vertical="center" shrinkToFit="1"/>
    </xf>
    <xf numFmtId="0" fontId="43" fillId="0" borderId="30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27" fillId="36" borderId="57" xfId="1" applyFont="1" applyFill="1" applyBorder="1" applyAlignment="1">
      <alignment horizontal="center" vertical="center" shrinkToFit="1"/>
    </xf>
    <xf numFmtId="0" fontId="27" fillId="36" borderId="0" xfId="1" applyFont="1" applyFill="1" applyAlignment="1">
      <alignment horizontal="center" vertical="center" shrinkToFit="1"/>
    </xf>
    <xf numFmtId="0" fontId="27" fillId="36" borderId="56" xfId="1" applyFont="1" applyFill="1" applyBorder="1" applyAlignment="1">
      <alignment horizontal="center" vertical="center" shrinkToFit="1"/>
    </xf>
    <xf numFmtId="0" fontId="136" fillId="0" borderId="0" xfId="1" applyFont="1" applyAlignment="1">
      <alignment horizontal="center" vertical="center"/>
    </xf>
    <xf numFmtId="0" fontId="123" fillId="0" borderId="0" xfId="1" applyFont="1" applyAlignment="1">
      <alignment horizontal="center" vertical="center"/>
    </xf>
    <xf numFmtId="0" fontId="123" fillId="0" borderId="0" xfId="1" quotePrefix="1" applyFont="1" applyAlignment="1">
      <alignment horizontal="center" vertical="center"/>
    </xf>
    <xf numFmtId="20" fontId="123" fillId="0" borderId="0" xfId="1" quotePrefix="1" applyNumberFormat="1" applyFont="1" applyAlignment="1">
      <alignment horizontal="center" vertical="center"/>
    </xf>
    <xf numFmtId="0" fontId="123" fillId="0" borderId="56" xfId="1" applyFont="1" applyBorder="1" applyAlignment="1">
      <alignment horizontal="center" vertical="center"/>
    </xf>
    <xf numFmtId="20" fontId="123" fillId="0" borderId="57" xfId="1" applyNumberFormat="1" applyFont="1" applyBorder="1" applyAlignment="1">
      <alignment horizontal="center" vertical="center"/>
    </xf>
    <xf numFmtId="20" fontId="123" fillId="0" borderId="57" xfId="1" quotePrefix="1" applyNumberFormat="1" applyFont="1" applyBorder="1" applyAlignment="1">
      <alignment horizontal="center" vertical="center"/>
    </xf>
    <xf numFmtId="0" fontId="123" fillId="0" borderId="59" xfId="1" applyFont="1" applyBorder="1" applyAlignment="1">
      <alignment horizontal="center" vertical="center"/>
    </xf>
    <xf numFmtId="0" fontId="123" fillId="0" borderId="59" xfId="1" quotePrefix="1" applyFont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49" fontId="122" fillId="0" borderId="29" xfId="1" applyNumberFormat="1" applyFont="1" applyBorder="1" applyAlignment="1">
      <alignment horizontal="center" vertical="center"/>
    </xf>
    <xf numFmtId="49" fontId="122" fillId="0" borderId="24" xfId="1" applyNumberFormat="1" applyFont="1" applyBorder="1" applyAlignment="1">
      <alignment horizontal="center" vertical="center"/>
    </xf>
    <xf numFmtId="49" fontId="122" fillId="0" borderId="25" xfId="1" applyNumberFormat="1" applyFont="1" applyBorder="1" applyAlignment="1">
      <alignment horizontal="center" vertical="center"/>
    </xf>
    <xf numFmtId="49" fontId="122" fillId="0" borderId="12" xfId="1" applyNumberFormat="1" applyFont="1" applyBorder="1" applyAlignment="1">
      <alignment horizontal="center" vertical="center"/>
    </xf>
    <xf numFmtId="49" fontId="122" fillId="0" borderId="0" xfId="1" applyNumberFormat="1" applyFont="1" applyAlignment="1">
      <alignment horizontal="center" vertical="center"/>
    </xf>
    <xf numFmtId="20" fontId="12" fillId="0" borderId="0" xfId="1" applyNumberFormat="1" applyFont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0" borderId="24" xfId="1" applyBorder="1" applyAlignment="1">
      <alignment horizontal="center" vertical="center"/>
    </xf>
    <xf numFmtId="49" fontId="122" fillId="0" borderId="9" xfId="1" applyNumberFormat="1" applyFont="1" applyBorder="1" applyAlignment="1">
      <alignment horizontal="center" vertical="center"/>
    </xf>
    <xf numFmtId="0" fontId="121" fillId="0" borderId="9" xfId="1" applyFont="1" applyBorder="1" applyAlignment="1">
      <alignment horizontal="center" vertical="center"/>
    </xf>
    <xf numFmtId="0" fontId="38" fillId="0" borderId="24" xfId="25" applyFont="1" applyBorder="1" applyAlignment="1">
      <alignment horizontal="center" vertical="center"/>
    </xf>
    <xf numFmtId="0" fontId="121" fillId="0" borderId="63" xfId="1" applyFont="1" applyBorder="1" applyAlignment="1">
      <alignment horizontal="center" vertical="center"/>
    </xf>
    <xf numFmtId="0" fontId="38" fillId="0" borderId="96" xfId="25" applyFont="1" applyBorder="1" applyAlignment="1">
      <alignment horizontal="center" vertical="center"/>
    </xf>
    <xf numFmtId="49" fontId="122" fillId="0" borderId="69" xfId="1" applyNumberFormat="1" applyFont="1" applyBorder="1" applyAlignment="1">
      <alignment horizontal="center" vertical="center"/>
    </xf>
    <xf numFmtId="49" fontId="122" fillId="0" borderId="62" xfId="1" applyNumberFormat="1" applyFont="1" applyBorder="1" applyAlignment="1">
      <alignment horizontal="center" vertical="center"/>
    </xf>
    <xf numFmtId="20" fontId="12" fillId="0" borderId="25" xfId="1" applyNumberFormat="1" applyFont="1" applyBorder="1" applyAlignment="1">
      <alignment horizontal="center" vertical="center" shrinkToFit="1"/>
    </xf>
    <xf numFmtId="0" fontId="126" fillId="0" borderId="0" xfId="1" applyFont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22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2" fillId="0" borderId="25" xfId="1" applyFont="1" applyBorder="1" applyAlignment="1">
      <alignment horizontal="center" vertical="center"/>
    </xf>
    <xf numFmtId="0" fontId="127" fillId="0" borderId="25" xfId="1" applyFont="1" applyBorder="1" applyAlignment="1">
      <alignment horizontal="center" vertical="center"/>
    </xf>
    <xf numFmtId="0" fontId="111" fillId="0" borderId="24" xfId="1" applyFont="1" applyBorder="1" applyAlignment="1">
      <alignment horizontal="center" vertical="center"/>
    </xf>
    <xf numFmtId="0" fontId="111" fillId="0" borderId="0" xfId="1" applyFont="1" applyAlignment="1">
      <alignment horizontal="center" vertical="center"/>
    </xf>
    <xf numFmtId="0" fontId="127" fillId="0" borderId="0" xfId="1" applyFont="1" applyAlignment="1">
      <alignment horizontal="center" vertical="center"/>
    </xf>
    <xf numFmtId="0" fontId="2" fillId="0" borderId="0" xfId="25" applyAlignment="1">
      <alignment horizontal="center" vertical="center"/>
    </xf>
    <xf numFmtId="0" fontId="109" fillId="0" borderId="0" xfId="1" applyFont="1" applyAlignment="1">
      <alignment horizontal="center" vertical="top" textRotation="255"/>
    </xf>
    <xf numFmtId="0" fontId="109" fillId="0" borderId="0" xfId="25" applyFont="1" applyAlignment="1">
      <alignment horizontal="center" vertical="top" textRotation="255"/>
    </xf>
    <xf numFmtId="0" fontId="109" fillId="14" borderId="0" xfId="1" applyFont="1" applyFill="1" applyAlignment="1">
      <alignment horizontal="center" vertical="top" textRotation="255"/>
    </xf>
    <xf numFmtId="0" fontId="109" fillId="14" borderId="0" xfId="25" applyFont="1" applyFill="1" applyAlignment="1">
      <alignment horizontal="center" vertical="top" textRotation="255"/>
    </xf>
    <xf numFmtId="0" fontId="133" fillId="14" borderId="0" xfId="1" applyFont="1" applyFill="1" applyAlignment="1">
      <alignment horizontal="center" vertical="top" textRotation="255"/>
    </xf>
    <xf numFmtId="0" fontId="133" fillId="14" borderId="0" xfId="25" applyFont="1" applyFill="1" applyAlignment="1">
      <alignment horizontal="center" vertical="top" textRotation="255"/>
    </xf>
    <xf numFmtId="0" fontId="111" fillId="0" borderId="0" xfId="1" applyFont="1" applyAlignment="1">
      <alignment horizontal="left" vertical="top" wrapText="1" shrinkToFit="1"/>
    </xf>
    <xf numFmtId="0" fontId="98" fillId="0" borderId="29" xfId="1" applyFont="1" applyBorder="1" applyAlignment="1">
      <alignment horizontal="center" vertical="center"/>
    </xf>
    <xf numFmtId="0" fontId="98" fillId="0" borderId="9" xfId="1" applyFont="1" applyBorder="1" applyAlignment="1">
      <alignment horizontal="center" vertical="center"/>
    </xf>
    <xf numFmtId="0" fontId="98" fillId="0" borderId="12" xfId="1" applyFont="1" applyBorder="1" applyAlignment="1">
      <alignment horizontal="center" vertical="center"/>
    </xf>
    <xf numFmtId="0" fontId="98" fillId="0" borderId="5" xfId="1" applyFont="1" applyBorder="1" applyAlignment="1">
      <alignment horizontal="center" vertical="center"/>
    </xf>
    <xf numFmtId="0" fontId="98" fillId="0" borderId="6" xfId="1" applyFont="1" applyBorder="1" applyAlignment="1">
      <alignment horizontal="center" vertical="center"/>
    </xf>
    <xf numFmtId="0" fontId="98" fillId="0" borderId="7" xfId="1" applyFont="1" applyBorder="1" applyAlignment="1">
      <alignment horizontal="center" vertical="center"/>
    </xf>
    <xf numFmtId="0" fontId="112" fillId="0" borderId="0" xfId="1" applyFont="1" applyAlignment="1">
      <alignment horizontal="left" vertical="top"/>
    </xf>
    <xf numFmtId="0" fontId="112" fillId="0" borderId="0" xfId="1" applyFont="1" applyAlignment="1">
      <alignment horizontal="left" vertical="top" wrapText="1"/>
    </xf>
    <xf numFmtId="0" fontId="9" fillId="0" borderId="0" xfId="1" applyFont="1" applyAlignment="1">
      <alignment horizontal="right" vertical="center"/>
    </xf>
    <xf numFmtId="0" fontId="0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35" fillId="0" borderId="29" xfId="1" applyFont="1" applyBorder="1" applyAlignment="1">
      <alignment horizontal="center" vertical="center"/>
    </xf>
    <xf numFmtId="0" fontId="135" fillId="0" borderId="9" xfId="1" applyFont="1" applyBorder="1" applyAlignment="1">
      <alignment horizontal="center" vertical="center"/>
    </xf>
    <xf numFmtId="0" fontId="135" fillId="0" borderId="12" xfId="1" applyFont="1" applyBorder="1" applyAlignment="1">
      <alignment horizontal="center" vertical="center"/>
    </xf>
    <xf numFmtId="0" fontId="135" fillId="0" borderId="5" xfId="1" applyFont="1" applyBorder="1" applyAlignment="1">
      <alignment horizontal="center" vertical="center"/>
    </xf>
    <xf numFmtId="0" fontId="135" fillId="0" borderId="6" xfId="1" applyFont="1" applyBorder="1" applyAlignment="1">
      <alignment horizontal="center" vertical="center"/>
    </xf>
    <xf numFmtId="0" fontId="135" fillId="0" borderId="7" xfId="1" applyFont="1" applyBorder="1" applyAlignment="1">
      <alignment horizontal="center" vertical="center"/>
    </xf>
    <xf numFmtId="0" fontId="44" fillId="36" borderId="9" xfId="1" applyFont="1" applyFill="1" applyBorder="1" applyAlignment="1">
      <alignment horizontal="center" vertical="center"/>
    </xf>
    <xf numFmtId="0" fontId="44" fillId="36" borderId="0" xfId="1" applyFont="1" applyFill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11" fillId="43" borderId="23" xfId="1" applyFont="1" applyFill="1" applyBorder="1" applyAlignment="1">
      <alignment horizontal="center" vertical="center"/>
    </xf>
    <xf numFmtId="0" fontId="0" fillId="43" borderId="0" xfId="1" applyFont="1" applyFill="1" applyAlignment="1">
      <alignment horizontal="center" vertical="center"/>
    </xf>
    <xf numFmtId="0" fontId="2" fillId="43" borderId="0" xfId="1" applyFill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0" fillId="42" borderId="63" xfId="1" applyFont="1" applyFill="1" applyBorder="1" applyAlignment="1">
      <alignment horizontal="center" vertical="center" shrinkToFit="1"/>
    </xf>
    <xf numFmtId="0" fontId="10" fillId="42" borderId="0" xfId="1" applyFont="1" applyFill="1" applyAlignment="1">
      <alignment horizontal="center" vertical="center" shrinkToFit="1"/>
    </xf>
    <xf numFmtId="0" fontId="10" fillId="42" borderId="62" xfId="1" applyFont="1" applyFill="1" applyBorder="1" applyAlignment="1">
      <alignment horizontal="center" vertical="center" shrinkToFit="1"/>
    </xf>
    <xf numFmtId="0" fontId="53" fillId="42" borderId="63" xfId="1" applyFont="1" applyFill="1" applyBorder="1" applyAlignment="1">
      <alignment horizontal="center" vertical="center" shrinkToFit="1"/>
    </xf>
    <xf numFmtId="0" fontId="53" fillId="42" borderId="0" xfId="1" applyFont="1" applyFill="1" applyAlignment="1">
      <alignment horizontal="center" vertical="center" shrinkToFit="1"/>
    </xf>
    <xf numFmtId="0" fontId="53" fillId="42" borderId="62" xfId="1" applyFont="1" applyFill="1" applyBorder="1" applyAlignment="1">
      <alignment horizontal="center" vertical="center" shrinkToFit="1"/>
    </xf>
    <xf numFmtId="0" fontId="53" fillId="38" borderId="0" xfId="1" applyFont="1" applyFill="1" applyAlignment="1">
      <alignment horizontal="center" vertical="center" shrinkToFit="1"/>
    </xf>
    <xf numFmtId="0" fontId="53" fillId="0" borderId="0" xfId="1" applyFont="1" applyAlignment="1">
      <alignment horizontal="center" vertical="center"/>
    </xf>
    <xf numFmtId="0" fontId="53" fillId="0" borderId="63" xfId="1" applyFont="1" applyBorder="1" applyAlignment="1">
      <alignment horizontal="center" vertical="center"/>
    </xf>
    <xf numFmtId="0" fontId="53" fillId="0" borderId="62" xfId="1" applyFont="1" applyBorder="1" applyAlignment="1">
      <alignment horizontal="center" vertical="center"/>
    </xf>
    <xf numFmtId="0" fontId="43" fillId="0" borderId="98" xfId="1" applyFont="1" applyBorder="1" applyAlignment="1">
      <alignment horizontal="center" vertical="center"/>
    </xf>
    <xf numFmtId="0" fontId="43" fillId="0" borderId="6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2" fillId="0" borderId="29" xfId="1" applyFont="1" applyBorder="1" applyAlignment="1">
      <alignment horizontal="center" vertical="center" wrapText="1"/>
    </xf>
    <xf numFmtId="0" fontId="62" fillId="0" borderId="9" xfId="1" applyFont="1" applyBorder="1" applyAlignment="1">
      <alignment horizontal="center" vertical="center"/>
    </xf>
    <xf numFmtId="0" fontId="62" fillId="0" borderId="12" xfId="1" applyFont="1" applyBorder="1" applyAlignment="1">
      <alignment horizontal="center" vertical="center"/>
    </xf>
    <xf numFmtId="0" fontId="62" fillId="0" borderId="5" xfId="1" applyFont="1" applyBorder="1" applyAlignment="1">
      <alignment horizontal="center" vertical="center"/>
    </xf>
    <xf numFmtId="0" fontId="62" fillId="0" borderId="6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2" fillId="0" borderId="29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3" fillId="0" borderId="30" xfId="1" applyFont="1" applyBorder="1" applyAlignment="1">
      <alignment horizontal="center" vertical="center" wrapText="1" shrinkToFit="1"/>
    </xf>
    <xf numFmtId="0" fontId="123" fillId="0" borderId="9" xfId="1" applyFont="1" applyBorder="1" applyAlignment="1">
      <alignment horizontal="center" vertical="center"/>
    </xf>
    <xf numFmtId="20" fontId="11" fillId="0" borderId="63" xfId="1" quotePrefix="1" applyNumberFormat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20" fontId="11" fillId="0" borderId="57" xfId="1" quotePrefix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20" fontId="11" fillId="0" borderId="0" xfId="1" quotePrefix="1" applyNumberFormat="1" applyFont="1" applyAlignment="1">
      <alignment horizontal="center" vertical="center"/>
    </xf>
    <xf numFmtId="20" fontId="11" fillId="0" borderId="62" xfId="1" quotePrefix="1" applyNumberFormat="1" applyFont="1" applyBorder="1" applyAlignment="1">
      <alignment horizontal="center" vertical="center"/>
    </xf>
    <xf numFmtId="0" fontId="121" fillId="0" borderId="0" xfId="1" applyFont="1" applyAlignment="1">
      <alignment horizontal="center" vertical="center"/>
    </xf>
    <xf numFmtId="0" fontId="38" fillId="0" borderId="0" xfId="25" applyFont="1" applyAlignment="1">
      <alignment horizontal="center" vertical="center"/>
    </xf>
    <xf numFmtId="49" fontId="12" fillId="0" borderId="69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20" fontId="12" fillId="0" borderId="63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 textRotation="255" shrinkToFit="1"/>
    </xf>
    <xf numFmtId="0" fontId="132" fillId="37" borderId="0" xfId="1" applyFont="1" applyFill="1" applyAlignment="1">
      <alignment horizontal="center" vertical="center" textRotation="255" shrinkToFit="1"/>
    </xf>
    <xf numFmtId="0" fontId="51" fillId="37" borderId="0" xfId="1" applyFont="1" applyFill="1" applyAlignment="1">
      <alignment horizontal="center" vertical="center" textRotation="255" shrinkToFit="1"/>
    </xf>
    <xf numFmtId="0" fontId="119" fillId="14" borderId="0" xfId="1" applyFont="1" applyFill="1" applyAlignment="1">
      <alignment horizontal="center" vertical="center" textRotation="255"/>
    </xf>
    <xf numFmtId="0" fontId="119" fillId="14" borderId="0" xfId="25" applyFont="1" applyFill="1" applyAlignment="1">
      <alignment horizontal="center" vertical="center" textRotation="255"/>
    </xf>
    <xf numFmtId="0" fontId="119" fillId="0" borderId="0" xfId="1" applyFont="1" applyAlignment="1">
      <alignment horizontal="center" vertical="center" textRotation="255"/>
    </xf>
    <xf numFmtId="0" fontId="119" fillId="0" borderId="0" xfId="25" applyFont="1" applyAlignment="1">
      <alignment horizontal="center" vertical="center" textRotation="255"/>
    </xf>
    <xf numFmtId="0" fontId="119" fillId="0" borderId="0" xfId="1" applyFont="1" applyAlignment="1">
      <alignment horizontal="center" vertical="center" textRotation="255" wrapText="1" shrinkToFit="1"/>
    </xf>
    <xf numFmtId="0" fontId="25" fillId="39" borderId="0" xfId="1" applyFont="1" applyFill="1" applyAlignment="1">
      <alignment horizontal="center" vertical="center" textRotation="255" shrinkToFit="1"/>
    </xf>
    <xf numFmtId="0" fontId="51" fillId="0" borderId="0" xfId="1" applyFont="1" applyAlignment="1">
      <alignment horizontal="center" vertical="center" textRotation="255" shrinkToFit="1"/>
    </xf>
    <xf numFmtId="0" fontId="120" fillId="0" borderId="0" xfId="1" applyFont="1" applyAlignment="1">
      <alignment horizontal="center" vertical="center" textRotation="255"/>
    </xf>
    <xf numFmtId="0" fontId="55" fillId="0" borderId="0" xfId="1" applyFont="1" applyAlignment="1">
      <alignment horizontal="center" vertical="center" textRotation="255"/>
    </xf>
    <xf numFmtId="0" fontId="54" fillId="0" borderId="101" xfId="1" applyFont="1" applyBorder="1" applyAlignment="1">
      <alignment horizontal="center" vertical="center" textRotation="255"/>
    </xf>
    <xf numFmtId="0" fontId="108" fillId="0" borderId="0" xfId="1" applyFont="1" applyAlignment="1">
      <alignment horizontal="left" vertical="top" textRotation="255"/>
    </xf>
  </cellXfs>
  <cellStyles count="98">
    <cellStyle name="20% - アクセント 1 2" xfId="31" xr:uid="{00000000-0005-0000-0000-000000000000}"/>
    <cellStyle name="20% - アクセント 2 2" xfId="32" xr:uid="{00000000-0005-0000-0000-000001000000}"/>
    <cellStyle name="20% - アクセント 3 2" xfId="33" xr:uid="{00000000-0005-0000-0000-000002000000}"/>
    <cellStyle name="20% - アクセント 4 2" xfId="34" xr:uid="{00000000-0005-0000-0000-000003000000}"/>
    <cellStyle name="20% - アクセント 5 2" xfId="35" xr:uid="{00000000-0005-0000-0000-000004000000}"/>
    <cellStyle name="20% - アクセント 6 2" xfId="36" xr:uid="{00000000-0005-0000-0000-000005000000}"/>
    <cellStyle name="20% - アクセント1" xfId="4" xr:uid="{00000000-0005-0000-0000-000006000000}"/>
    <cellStyle name="20% - アクセント1 2" xfId="37" xr:uid="{00000000-0005-0000-0000-000007000000}"/>
    <cellStyle name="20% - アクセント2" xfId="5" xr:uid="{00000000-0005-0000-0000-000008000000}"/>
    <cellStyle name="20% - アクセント2 2" xfId="38" xr:uid="{00000000-0005-0000-0000-000009000000}"/>
    <cellStyle name="20% - アクセント3" xfId="6" xr:uid="{00000000-0005-0000-0000-00000A000000}"/>
    <cellStyle name="20% - アクセント3 2" xfId="39" xr:uid="{00000000-0005-0000-0000-00000B000000}"/>
    <cellStyle name="20% - アクセント4" xfId="7" xr:uid="{00000000-0005-0000-0000-00000C000000}"/>
    <cellStyle name="20% - アクセント4 2" xfId="40" xr:uid="{00000000-0005-0000-0000-00000D000000}"/>
    <cellStyle name="20% - アクセント5" xfId="8" xr:uid="{00000000-0005-0000-0000-00000E000000}"/>
    <cellStyle name="20% - アクセント5 2" xfId="41" xr:uid="{00000000-0005-0000-0000-00000F000000}"/>
    <cellStyle name="20% - アクセント6" xfId="9" xr:uid="{00000000-0005-0000-0000-000010000000}"/>
    <cellStyle name="20% - アクセント6 2" xfId="42" xr:uid="{00000000-0005-0000-0000-000011000000}"/>
    <cellStyle name="40% - アクセント 1 2" xfId="43" xr:uid="{00000000-0005-0000-0000-000012000000}"/>
    <cellStyle name="40% - アクセント 2 2" xfId="44" xr:uid="{00000000-0005-0000-0000-000013000000}"/>
    <cellStyle name="40% - アクセント 3 2" xfId="45" xr:uid="{00000000-0005-0000-0000-000014000000}"/>
    <cellStyle name="40% - アクセント 4 2" xfId="46" xr:uid="{00000000-0005-0000-0000-000015000000}"/>
    <cellStyle name="40% - アクセント 5 2" xfId="47" xr:uid="{00000000-0005-0000-0000-000016000000}"/>
    <cellStyle name="40% - アクセント 6 2" xfId="48" xr:uid="{00000000-0005-0000-0000-000017000000}"/>
    <cellStyle name="40% - アクセント1" xfId="10" xr:uid="{00000000-0005-0000-0000-000018000000}"/>
    <cellStyle name="40% - アクセント1 2" xfId="49" xr:uid="{00000000-0005-0000-0000-000019000000}"/>
    <cellStyle name="40% - アクセント2" xfId="11" xr:uid="{00000000-0005-0000-0000-00001A000000}"/>
    <cellStyle name="40% - アクセント2 2" xfId="50" xr:uid="{00000000-0005-0000-0000-00001B000000}"/>
    <cellStyle name="40% - アクセント3" xfId="12" xr:uid="{00000000-0005-0000-0000-00001C000000}"/>
    <cellStyle name="40% - アクセント3 2" xfId="51" xr:uid="{00000000-0005-0000-0000-00001D000000}"/>
    <cellStyle name="40% - アクセント4" xfId="13" xr:uid="{00000000-0005-0000-0000-00001E000000}"/>
    <cellStyle name="40% - アクセント4 2" xfId="52" xr:uid="{00000000-0005-0000-0000-00001F000000}"/>
    <cellStyle name="40% - アクセント5" xfId="14" xr:uid="{00000000-0005-0000-0000-000020000000}"/>
    <cellStyle name="40% - アクセント5 2" xfId="53" xr:uid="{00000000-0005-0000-0000-000021000000}"/>
    <cellStyle name="40% - アクセント6" xfId="15" xr:uid="{00000000-0005-0000-0000-000022000000}"/>
    <cellStyle name="40% - アクセント6 2" xfId="54" xr:uid="{00000000-0005-0000-0000-000023000000}"/>
    <cellStyle name="60% - アクセント 1 2" xfId="55" xr:uid="{00000000-0005-0000-0000-000024000000}"/>
    <cellStyle name="60% - アクセント 2 2" xfId="56" xr:uid="{00000000-0005-0000-0000-000025000000}"/>
    <cellStyle name="60% - アクセント 3 2" xfId="57" xr:uid="{00000000-0005-0000-0000-000026000000}"/>
    <cellStyle name="60% - アクセント 4 2" xfId="58" xr:uid="{00000000-0005-0000-0000-000027000000}"/>
    <cellStyle name="60% - アクセント 5 2" xfId="59" xr:uid="{00000000-0005-0000-0000-000028000000}"/>
    <cellStyle name="60% - アクセント 6 2" xfId="60" xr:uid="{00000000-0005-0000-0000-000029000000}"/>
    <cellStyle name="60% - アクセント1" xfId="16" xr:uid="{00000000-0005-0000-0000-00002A000000}"/>
    <cellStyle name="60% - アクセント1 2" xfId="61" xr:uid="{00000000-0005-0000-0000-00002B000000}"/>
    <cellStyle name="60% - アクセント2" xfId="17" xr:uid="{00000000-0005-0000-0000-00002C000000}"/>
    <cellStyle name="60% - アクセント2 2" xfId="62" xr:uid="{00000000-0005-0000-0000-00002D000000}"/>
    <cellStyle name="60% - アクセント3" xfId="18" xr:uid="{00000000-0005-0000-0000-00002E000000}"/>
    <cellStyle name="60% - アクセント3 2" xfId="63" xr:uid="{00000000-0005-0000-0000-00002F000000}"/>
    <cellStyle name="60% - アクセント4" xfId="19" xr:uid="{00000000-0005-0000-0000-000030000000}"/>
    <cellStyle name="60% - アクセント4 2" xfId="64" xr:uid="{00000000-0005-0000-0000-000031000000}"/>
    <cellStyle name="60% - アクセント5" xfId="20" xr:uid="{00000000-0005-0000-0000-000032000000}"/>
    <cellStyle name="60% - アクセント5 2" xfId="65" xr:uid="{00000000-0005-0000-0000-000033000000}"/>
    <cellStyle name="60% - アクセント6" xfId="21" xr:uid="{00000000-0005-0000-0000-000034000000}"/>
    <cellStyle name="60% - アクセント6 2" xfId="66" xr:uid="{00000000-0005-0000-0000-000035000000}"/>
    <cellStyle name="アクセント 1 2" xfId="67" xr:uid="{00000000-0005-0000-0000-000036000000}"/>
    <cellStyle name="アクセント 2 2" xfId="68" xr:uid="{00000000-0005-0000-0000-000037000000}"/>
    <cellStyle name="アクセント 3 2" xfId="69" xr:uid="{00000000-0005-0000-0000-000038000000}"/>
    <cellStyle name="アクセント 4 2" xfId="70" xr:uid="{00000000-0005-0000-0000-000039000000}"/>
    <cellStyle name="アクセント 5 2" xfId="71" xr:uid="{00000000-0005-0000-0000-00003A000000}"/>
    <cellStyle name="アクセント 6 2" xfId="72" xr:uid="{00000000-0005-0000-0000-00003B000000}"/>
    <cellStyle name="タイトル 2" xfId="73" xr:uid="{00000000-0005-0000-0000-00003C000000}"/>
    <cellStyle name="チェック セル 2" xfId="74" xr:uid="{00000000-0005-0000-0000-00003D000000}"/>
    <cellStyle name="どちらでもない 2" xfId="75" xr:uid="{00000000-0005-0000-0000-00003E000000}"/>
    <cellStyle name="ハイパーリンク 2" xfId="3" xr:uid="{00000000-0005-0000-0000-00003F000000}"/>
    <cellStyle name="ハイパーリンク 3" xfId="76" xr:uid="{00000000-0005-0000-0000-000040000000}"/>
    <cellStyle name="ハイパーリンク 4" xfId="77" xr:uid="{00000000-0005-0000-0000-000041000000}"/>
    <cellStyle name="メモ 2" xfId="78" xr:uid="{00000000-0005-0000-0000-000042000000}"/>
    <cellStyle name="リンク セル 2" xfId="79" xr:uid="{00000000-0005-0000-0000-000043000000}"/>
    <cellStyle name="悪い 2" xfId="80" xr:uid="{00000000-0005-0000-0000-000044000000}"/>
    <cellStyle name="計算 2" xfId="81" xr:uid="{00000000-0005-0000-0000-000045000000}"/>
    <cellStyle name="警告文 2" xfId="82" xr:uid="{00000000-0005-0000-0000-000046000000}"/>
    <cellStyle name="桁区切り 2" xfId="22" xr:uid="{00000000-0005-0000-0000-000047000000}"/>
    <cellStyle name="見出し 1 2" xfId="83" xr:uid="{00000000-0005-0000-0000-000048000000}"/>
    <cellStyle name="見出し 2 2" xfId="84" xr:uid="{00000000-0005-0000-0000-000049000000}"/>
    <cellStyle name="見出し 3 2" xfId="85" xr:uid="{00000000-0005-0000-0000-00004A000000}"/>
    <cellStyle name="見出し 4 2" xfId="86" xr:uid="{00000000-0005-0000-0000-00004B000000}"/>
    <cellStyle name="合計" xfId="23" xr:uid="{00000000-0005-0000-0000-00004C000000}"/>
    <cellStyle name="集計 2" xfId="87" xr:uid="{00000000-0005-0000-0000-00004D000000}"/>
    <cellStyle name="出力 2" xfId="88" xr:uid="{00000000-0005-0000-0000-00004E000000}"/>
    <cellStyle name="説明文 2" xfId="89" xr:uid="{00000000-0005-0000-0000-00004F000000}"/>
    <cellStyle name="通貨 2" xfId="24" xr:uid="{00000000-0005-0000-0000-000050000000}"/>
    <cellStyle name="入力 2" xfId="90" xr:uid="{00000000-0005-0000-0000-000051000000}"/>
    <cellStyle name="標準" xfId="0" builtinId="0"/>
    <cellStyle name="標準 2" xfId="2" xr:uid="{00000000-0005-0000-0000-000053000000}"/>
    <cellStyle name="標準 3" xfId="25" xr:uid="{00000000-0005-0000-0000-000054000000}"/>
    <cellStyle name="標準 3 2" xfId="94" xr:uid="{00000000-0005-0000-0000-000055000000}"/>
    <cellStyle name="標準 4" xfId="26" xr:uid="{00000000-0005-0000-0000-000056000000}"/>
    <cellStyle name="標準 4 2" xfId="95" xr:uid="{00000000-0005-0000-0000-000057000000}"/>
    <cellStyle name="標準 5" xfId="27" xr:uid="{00000000-0005-0000-0000-000058000000}"/>
    <cellStyle name="標準 6" xfId="29" xr:uid="{00000000-0005-0000-0000-000059000000}"/>
    <cellStyle name="標準 7" xfId="30" xr:uid="{00000000-0005-0000-0000-00005A000000}"/>
    <cellStyle name="標準 8" xfId="93" xr:uid="{00000000-0005-0000-0000-00005B000000}"/>
    <cellStyle name="標準 9" xfId="97" xr:uid="{00000000-0005-0000-0000-00005C000000}"/>
    <cellStyle name="標準_2008-kenchiji-tournament" xfId="1" xr:uid="{00000000-0005-0000-0000-00005D000000}"/>
    <cellStyle name="標準_九州駐車証" xfId="96" xr:uid="{00000000-0005-0000-0000-00005E000000}"/>
    <cellStyle name="普通" xfId="28" xr:uid="{00000000-0005-0000-0000-00005F000000}"/>
    <cellStyle name="普通 2" xfId="91" xr:uid="{00000000-0005-0000-0000-000060000000}"/>
    <cellStyle name="良い 2" xfId="92" xr:uid="{00000000-0005-0000-0000-000061000000}"/>
  </cellStyles>
  <dxfs count="0"/>
  <tableStyles count="0" defaultTableStyle="TableStyleMedium2" defaultPivotStyle="PivotStyleLight16"/>
  <colors>
    <mruColors>
      <color rgb="FFFF00FF"/>
      <color rgb="FF0000FF"/>
      <color rgb="FFFF0000"/>
      <color rgb="FFFFCCFF"/>
      <color rgb="FFFFFFCC"/>
      <color rgb="FFCCFFFF"/>
      <color rgb="FFFFFF99"/>
      <color rgb="FF00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25977</xdr:colOff>
      <xdr:row>140</xdr:row>
      <xdr:rowOff>34636</xdr:rowOff>
    </xdr:from>
    <xdr:to>
      <xdr:col>4</xdr:col>
      <xdr:colOff>112569</xdr:colOff>
      <xdr:row>142</xdr:row>
      <xdr:rowOff>43295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8A89799-03C1-459D-8C0A-CE6E98DC4DDD}"/>
            </a:ext>
          </a:extLst>
        </xdr:cNvPr>
        <xdr:cNvSpPr/>
      </xdr:nvSpPr>
      <xdr:spPr>
        <a:xfrm>
          <a:off x="1740477" y="27123736"/>
          <a:ext cx="86592" cy="44680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542057</xdr:colOff>
      <xdr:row>140</xdr:row>
      <xdr:rowOff>5194</xdr:rowOff>
    </xdr:from>
    <xdr:to>
      <xdr:col>15</xdr:col>
      <xdr:colOff>614794</xdr:colOff>
      <xdr:row>142</xdr:row>
      <xdr:rowOff>25976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D6B53D27-4EA8-4D30-A2C4-C861127B1BB7}"/>
            </a:ext>
          </a:extLst>
        </xdr:cNvPr>
        <xdr:cNvSpPr/>
      </xdr:nvSpPr>
      <xdr:spPr>
        <a:xfrm flipH="1">
          <a:off x="7561982" y="27094294"/>
          <a:ext cx="72737" cy="458932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</xdr:colOff>
      <xdr:row>34</xdr:row>
      <xdr:rowOff>63500</xdr:rowOff>
    </xdr:from>
    <xdr:to>
      <xdr:col>2</xdr:col>
      <xdr:colOff>42333</xdr:colOff>
      <xdr:row>35</xdr:row>
      <xdr:rowOff>126999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359833" y="6381750"/>
          <a:ext cx="0" cy="232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74083</xdr:colOff>
      <xdr:row>28</xdr:row>
      <xdr:rowOff>31749</xdr:rowOff>
    </xdr:from>
    <xdr:to>
      <xdr:col>2</xdr:col>
      <xdr:colOff>74083</xdr:colOff>
      <xdr:row>30</xdr:row>
      <xdr:rowOff>42332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391583" y="5333999"/>
          <a:ext cx="0" cy="34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74083</xdr:colOff>
      <xdr:row>24</xdr:row>
      <xdr:rowOff>42332</xdr:rowOff>
    </xdr:from>
    <xdr:to>
      <xdr:col>2</xdr:col>
      <xdr:colOff>74083</xdr:colOff>
      <xdr:row>28</xdr:row>
      <xdr:rowOff>42333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391583" y="4667249"/>
          <a:ext cx="0" cy="6773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105834</xdr:colOff>
      <xdr:row>19</xdr:row>
      <xdr:rowOff>137583</xdr:rowOff>
    </xdr:from>
    <xdr:to>
      <xdr:col>2</xdr:col>
      <xdr:colOff>105834</xdr:colOff>
      <xdr:row>21</xdr:row>
      <xdr:rowOff>10583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V="1">
          <a:off x="423334" y="3714750"/>
          <a:ext cx="0" cy="3386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137583</xdr:colOff>
      <xdr:row>3</xdr:row>
      <xdr:rowOff>10585</xdr:rowOff>
    </xdr:from>
    <xdr:to>
      <xdr:col>30</xdr:col>
      <xdr:colOff>116417</xdr:colOff>
      <xdr:row>11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7583" y="878418"/>
          <a:ext cx="6032501" cy="14710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11/24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 b="0">
              <a:solidFill>
                <a:sysClr val="windowText" lastClr="000000"/>
              </a:solidFill>
              <a:latin typeface="+mn-ea"/>
              <a:ea typeface="+mn-ea"/>
            </a:rPr>
            <a:t>AM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は、地区行事があり、</a:t>
          </a:r>
          <a:r>
            <a:rPr kumimoji="1" lang="en-US" altLang="ja-JP" sz="1050" b="1" u="sng">
              <a:solidFill>
                <a:srgbClr val="FF0000"/>
              </a:solidFill>
              <a:latin typeface="+mn-ea"/>
              <a:ea typeface="+mn-ea"/>
            </a:rPr>
            <a:t>12:00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からの来場厳守</a:t>
          </a:r>
          <a:endParaRPr kumimoji="1" lang="en-US" altLang="ja-JP" sz="105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・会場奥の</a:t>
          </a:r>
          <a:r>
            <a:rPr kumimoji="1" lang="ja-JP" altLang="en-US" sz="1050" b="1" u="sng">
              <a:solidFill>
                <a:srgbClr val="0000FF"/>
              </a:solidFill>
              <a:latin typeface="+mn-ea"/>
              <a:ea typeface="+mn-ea"/>
            </a:rPr>
            <a:t>観客席が４チームの控え場所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観客席側に２台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チーム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正面左側に３台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/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チーム駐車可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正面右側は、審判、役員の駐車場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その他は、第二</a:t>
          </a:r>
          <a:r>
            <a:rPr kumimoji="1" lang="en-US" altLang="ja-JP" sz="1050" b="1">
              <a:solidFill>
                <a:sysClr val="windowText" lastClr="000000"/>
              </a:solidFill>
              <a:latin typeface="+mn-ea"/>
              <a:ea typeface="+mn-ea"/>
            </a:rPr>
            <a:t>G</a:t>
          </a:r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横の下の駐車場を利用</a:t>
          </a:r>
          <a:endParaRPr kumimoji="1" lang="en-US" altLang="ja-JP" sz="1050" b="1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20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20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）、決勝のみ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分の延長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</a:t>
          </a:r>
          <a:r>
            <a:rPr kumimoji="1" lang="en-US" altLang="ja-JP" sz="10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ja-JP" sz="10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</a:t>
          </a:r>
          <a:r>
            <a:rPr kumimoji="1" lang="ja-JP" altLang="ja-JP" sz="10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から設営</a:t>
          </a:r>
          <a:r>
            <a:rPr kumimoji="1" lang="ja-JP" altLang="en-US" sz="10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en-US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en-US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から監督会議</a:t>
          </a:r>
          <a:r>
            <a:rPr kumimoji="1" lang="ja-JP" altLang="en-US" sz="105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（全チーム参加のこと）</a:t>
          </a:r>
          <a:r>
            <a:rPr kumimoji="1" lang="ja-JP" altLang="en-US" sz="105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050" b="1">
              <a:latin typeface="+mn-ea"/>
              <a:ea typeface="+mn-ea"/>
            </a:rPr>
            <a:t>ピッチ内アップは、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30-13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endParaRPr kumimoji="1" lang="ja-JP" altLang="en-US" sz="105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158750</xdr:colOff>
      <xdr:row>28</xdr:row>
      <xdr:rowOff>116417</xdr:rowOff>
    </xdr:from>
    <xdr:to>
      <xdr:col>31</xdr:col>
      <xdr:colOff>158750</xdr:colOff>
      <xdr:row>30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11149A8-BA87-6D26-8D30-DC8111663B54}"/>
            </a:ext>
          </a:extLst>
        </xdr:cNvPr>
        <xdr:cNvSpPr txBox="1"/>
      </xdr:nvSpPr>
      <xdr:spPr>
        <a:xfrm>
          <a:off x="5640917" y="5418667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4PK3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40</xdr:col>
      <xdr:colOff>148165</xdr:colOff>
      <xdr:row>28</xdr:row>
      <xdr:rowOff>105831</xdr:rowOff>
    </xdr:from>
    <xdr:to>
      <xdr:col>43</xdr:col>
      <xdr:colOff>169331</xdr:colOff>
      <xdr:row>30</xdr:row>
      <xdr:rowOff>116414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062F4-5F3D-438B-90A2-ED3CC28B34AC}"/>
            </a:ext>
          </a:extLst>
        </xdr:cNvPr>
        <xdr:cNvSpPr txBox="1"/>
      </xdr:nvSpPr>
      <xdr:spPr>
        <a:xfrm>
          <a:off x="7979832" y="5408081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1PK3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56</xdr:col>
      <xdr:colOff>127001</xdr:colOff>
      <xdr:row>28</xdr:row>
      <xdr:rowOff>127001</xdr:rowOff>
    </xdr:from>
    <xdr:to>
      <xdr:col>59</xdr:col>
      <xdr:colOff>148167</xdr:colOff>
      <xdr:row>30</xdr:row>
      <xdr:rowOff>137584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1402A2-76AE-4B50-AECB-AB2233852774}"/>
            </a:ext>
          </a:extLst>
        </xdr:cNvPr>
        <xdr:cNvSpPr txBox="1"/>
      </xdr:nvSpPr>
      <xdr:spPr>
        <a:xfrm>
          <a:off x="11218334" y="5429251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3PK4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64</xdr:col>
      <xdr:colOff>158751</xdr:colOff>
      <xdr:row>28</xdr:row>
      <xdr:rowOff>116417</xdr:rowOff>
    </xdr:from>
    <xdr:to>
      <xdr:col>68</xdr:col>
      <xdr:colOff>21167</xdr:colOff>
      <xdr:row>30</xdr:row>
      <xdr:rowOff>127000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C76DD7-58E9-4EFA-BFDA-D0B11CD05B86}"/>
            </a:ext>
          </a:extLst>
        </xdr:cNvPr>
        <xdr:cNvSpPr txBox="1"/>
      </xdr:nvSpPr>
      <xdr:spPr>
        <a:xfrm>
          <a:off x="12901084" y="5418667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3PK1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137582</xdr:colOff>
      <xdr:row>28</xdr:row>
      <xdr:rowOff>10585</xdr:rowOff>
    </xdr:from>
    <xdr:to>
      <xdr:col>68</xdr:col>
      <xdr:colOff>105833</xdr:colOff>
      <xdr:row>28</xdr:row>
      <xdr:rowOff>10585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315746B-3CB9-1234-E60E-2670ACF58A00}"/>
            </a:ext>
          </a:extLst>
        </xdr:cNvPr>
        <xdr:cNvCxnSpPr/>
      </xdr:nvCxnSpPr>
      <xdr:spPr>
        <a:xfrm>
          <a:off x="137582" y="5312835"/>
          <a:ext cx="13472584" cy="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110067</xdr:colOff>
      <xdr:row>19</xdr:row>
      <xdr:rowOff>35984</xdr:rowOff>
    </xdr:from>
    <xdr:to>
      <xdr:col>68</xdr:col>
      <xdr:colOff>78318</xdr:colOff>
      <xdr:row>19</xdr:row>
      <xdr:rowOff>35984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81EF633-5D7E-4CE3-86FF-68D71D05716F}"/>
            </a:ext>
          </a:extLst>
        </xdr:cNvPr>
        <xdr:cNvCxnSpPr/>
      </xdr:nvCxnSpPr>
      <xdr:spPr>
        <a:xfrm>
          <a:off x="110067" y="3613151"/>
          <a:ext cx="13472584" cy="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120649</xdr:colOff>
      <xdr:row>15</xdr:row>
      <xdr:rowOff>137584</xdr:rowOff>
    </xdr:from>
    <xdr:to>
      <xdr:col>2</xdr:col>
      <xdr:colOff>120649</xdr:colOff>
      <xdr:row>18</xdr:row>
      <xdr:rowOff>162983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8A90669-AAD8-40A6-A8CF-05F6A0F16AE2}"/>
            </a:ext>
          </a:extLst>
        </xdr:cNvPr>
        <xdr:cNvSpPr>
          <a:spLocks noChangeShapeType="1"/>
        </xdr:cNvSpPr>
      </xdr:nvSpPr>
      <xdr:spPr bwMode="auto">
        <a:xfrm>
          <a:off x="438149" y="3037417"/>
          <a:ext cx="0" cy="5333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148166</xdr:colOff>
      <xdr:row>24</xdr:row>
      <xdr:rowOff>127000</xdr:rowOff>
    </xdr:from>
    <xdr:to>
      <xdr:col>33</xdr:col>
      <xdr:colOff>148166</xdr:colOff>
      <xdr:row>26</xdr:row>
      <xdr:rowOff>137584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7275140-96F4-499F-9F44-AD7FC417E3B6}"/>
            </a:ext>
          </a:extLst>
        </xdr:cNvPr>
        <xdr:cNvSpPr txBox="1"/>
      </xdr:nvSpPr>
      <xdr:spPr>
        <a:xfrm>
          <a:off x="6201833" y="4751917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3PK2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10</xdr:col>
      <xdr:colOff>137584</xdr:colOff>
      <xdr:row>20</xdr:row>
      <xdr:rowOff>275167</xdr:rowOff>
    </xdr:from>
    <xdr:to>
      <xdr:col>13</xdr:col>
      <xdr:colOff>116417</xdr:colOff>
      <xdr:row>22</xdr:row>
      <xdr:rowOff>84667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917CC0-69BA-43A0-84E0-0D1AF85F17B2}"/>
            </a:ext>
          </a:extLst>
        </xdr:cNvPr>
        <xdr:cNvSpPr txBox="1"/>
      </xdr:nvSpPr>
      <xdr:spPr>
        <a:xfrm>
          <a:off x="2042584" y="4021667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5PK4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38</xdr:col>
      <xdr:colOff>158750</xdr:colOff>
      <xdr:row>24</xdr:row>
      <xdr:rowOff>116416</xdr:rowOff>
    </xdr:from>
    <xdr:to>
      <xdr:col>41</xdr:col>
      <xdr:colOff>179916</xdr:colOff>
      <xdr:row>26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26DA2DC-0C80-4557-8B1F-CBFD3B52439E}"/>
            </a:ext>
          </a:extLst>
        </xdr:cNvPr>
        <xdr:cNvSpPr txBox="1"/>
      </xdr:nvSpPr>
      <xdr:spPr>
        <a:xfrm>
          <a:off x="7778750" y="4741333"/>
          <a:ext cx="645583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2PK0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18</xdr:col>
      <xdr:colOff>148167</xdr:colOff>
      <xdr:row>14</xdr:row>
      <xdr:rowOff>105833</xdr:rowOff>
    </xdr:from>
    <xdr:to>
      <xdr:col>21</xdr:col>
      <xdr:colOff>169333</xdr:colOff>
      <xdr:row>16</xdr:row>
      <xdr:rowOff>116416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AFA9F2F-8EDB-49E3-B2B2-90C20D0A6DF0}"/>
            </a:ext>
          </a:extLst>
        </xdr:cNvPr>
        <xdr:cNvSpPr txBox="1"/>
      </xdr:nvSpPr>
      <xdr:spPr>
        <a:xfrm>
          <a:off x="3704167" y="2836333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2PK0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485775" y="5286375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V="1">
          <a:off x="485775" y="3619500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485775" y="29337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V="1">
          <a:off x="485775" y="1905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137583</xdr:colOff>
      <xdr:row>1</xdr:row>
      <xdr:rowOff>63500</xdr:rowOff>
    </xdr:from>
    <xdr:to>
      <xdr:col>32</xdr:col>
      <xdr:colOff>211666</xdr:colOff>
      <xdr:row>9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613833" y="592667"/>
          <a:ext cx="6053666" cy="14181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7/14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注意事項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飲水休憩タイム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・アップは、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前の試合の前半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分＋ﾊｰﾌﾀｲﾑ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分（ピッチ内）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＋後半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分、</a:t>
          </a:r>
          <a:endParaRPr kumimoji="1" lang="en-US" altLang="ja-JP" sz="11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第１試合のチーム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のアップ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50-9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ピッチ内））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大分市内チームは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00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からの設営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運営（会場担当）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全チーム必ずご協力下さい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2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 b="1" u="none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青字</a:t>
          </a:r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が、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主審担当チーム（</a:t>
          </a:r>
          <a:r>
            <a:rPr kumimoji="1" lang="en-US" altLang="ja-JP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人制）</a:t>
          </a:r>
          <a:endParaRPr kumimoji="1" lang="ja-JP" altLang="en-US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179916</xdr:colOff>
      <xdr:row>22</xdr:row>
      <xdr:rowOff>306916</xdr:rowOff>
    </xdr:from>
    <xdr:to>
      <xdr:col>31</xdr:col>
      <xdr:colOff>137582</xdr:colOff>
      <xdr:row>24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27A6988-0D33-46BB-9FB9-41569CB13888}"/>
            </a:ext>
          </a:extLst>
        </xdr:cNvPr>
        <xdr:cNvSpPr txBox="1"/>
      </xdr:nvSpPr>
      <xdr:spPr>
        <a:xfrm>
          <a:off x="5693833" y="4053416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2PK1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62</xdr:col>
      <xdr:colOff>169335</xdr:colOff>
      <xdr:row>30</xdr:row>
      <xdr:rowOff>95250</xdr:rowOff>
    </xdr:from>
    <xdr:to>
      <xdr:col>65</xdr:col>
      <xdr:colOff>201084</xdr:colOff>
      <xdr:row>32</xdr:row>
      <xdr:rowOff>105833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06E1C1-E83A-4B52-88E4-FEA2C9D28949}"/>
            </a:ext>
          </a:extLst>
        </xdr:cNvPr>
        <xdr:cNvSpPr txBox="1"/>
      </xdr:nvSpPr>
      <xdr:spPr>
        <a:xfrm>
          <a:off x="12752918" y="5556250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2PK3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60</xdr:col>
      <xdr:colOff>173567</xdr:colOff>
      <xdr:row>26</xdr:row>
      <xdr:rowOff>99483</xdr:rowOff>
    </xdr:from>
    <xdr:to>
      <xdr:col>63</xdr:col>
      <xdr:colOff>162983</xdr:colOff>
      <xdr:row>28</xdr:row>
      <xdr:rowOff>110067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052C1C-47FF-4D9D-9AC0-047FBCB8B0AF}"/>
            </a:ext>
          </a:extLst>
        </xdr:cNvPr>
        <xdr:cNvSpPr txBox="1"/>
      </xdr:nvSpPr>
      <xdr:spPr>
        <a:xfrm>
          <a:off x="12323234" y="4883150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5PK6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66</xdr:col>
      <xdr:colOff>173568</xdr:colOff>
      <xdr:row>30</xdr:row>
      <xdr:rowOff>88899</xdr:rowOff>
    </xdr:from>
    <xdr:to>
      <xdr:col>69</xdr:col>
      <xdr:colOff>162984</xdr:colOff>
      <xdr:row>32</xdr:row>
      <xdr:rowOff>99482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DE4384-53EC-449D-843B-2A7BCB84D354}"/>
            </a:ext>
          </a:extLst>
        </xdr:cNvPr>
        <xdr:cNvSpPr txBox="1"/>
      </xdr:nvSpPr>
      <xdr:spPr>
        <a:xfrm>
          <a:off x="13582651" y="5549899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2PK3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46</xdr:col>
      <xdr:colOff>137582</xdr:colOff>
      <xdr:row>22</xdr:row>
      <xdr:rowOff>306916</xdr:rowOff>
    </xdr:from>
    <xdr:to>
      <xdr:col>49</xdr:col>
      <xdr:colOff>137581</xdr:colOff>
      <xdr:row>24</xdr:row>
      <xdr:rowOff>126999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42B348F-6F03-4802-95B4-A33AD4D3F450}"/>
            </a:ext>
          </a:extLst>
        </xdr:cNvPr>
        <xdr:cNvSpPr txBox="1"/>
      </xdr:nvSpPr>
      <xdr:spPr>
        <a:xfrm>
          <a:off x="9472082" y="4222749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1PK2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38</xdr:col>
      <xdr:colOff>179916</xdr:colOff>
      <xdr:row>15</xdr:row>
      <xdr:rowOff>148167</xdr:rowOff>
    </xdr:from>
    <xdr:to>
      <xdr:col>41</xdr:col>
      <xdr:colOff>169332</xdr:colOff>
      <xdr:row>17</xdr:row>
      <xdr:rowOff>84667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9D4DC32-CE11-44B7-82E7-3773189A734C}"/>
            </a:ext>
          </a:extLst>
        </xdr:cNvPr>
        <xdr:cNvSpPr txBox="1"/>
      </xdr:nvSpPr>
      <xdr:spPr>
        <a:xfrm>
          <a:off x="7884583" y="3048000"/>
          <a:ext cx="624416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0000FF"/>
              </a:solidFill>
            </a:rPr>
            <a:t>2PK3</a:t>
          </a:r>
          <a:endParaRPr kumimoji="1" lang="ja-JP" alt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7102928</xdr:colOff>
      <xdr:row>6</xdr:row>
      <xdr:rowOff>130444</xdr:rowOff>
    </xdr:from>
    <xdr:to>
      <xdr:col>3</xdr:col>
      <xdr:colOff>832756</xdr:colOff>
      <xdr:row>11</xdr:row>
      <xdr:rowOff>359455</xdr:rowOff>
    </xdr:to>
    <xdr:pic>
      <xdr:nvPicPr>
        <xdr:cNvPr id="2" name="図 1" descr="F:\Temporary Internet Files\Content.IE5\30N7Z8M9\MC900416428[1]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003" y="3883294"/>
          <a:ext cx="2483303" cy="206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P183"/>
  <sheetViews>
    <sheetView view="pageBreakPreview" zoomScale="110" zoomScaleNormal="110" zoomScaleSheetLayoutView="110" workbookViewId="0">
      <selection activeCell="A2" sqref="A2"/>
    </sheetView>
  </sheetViews>
  <sheetFormatPr defaultColWidth="9" defaultRowHeight="13.2"/>
  <cols>
    <col min="1" max="1" width="3.33203125" style="13" customWidth="1"/>
    <col min="2" max="2" width="6.33203125" style="13" customWidth="1"/>
    <col min="3" max="3" width="8.44140625" style="13" customWidth="1"/>
    <col min="4" max="4" width="4.21875" style="13" customWidth="1"/>
    <col min="5" max="9" width="9" style="13"/>
    <col min="10" max="10" width="10.109375" style="13" customWidth="1"/>
    <col min="11" max="11" width="4" style="13" customWidth="1"/>
    <col min="12" max="12" width="3.21875" style="13" customWidth="1"/>
    <col min="13" max="13" width="3.109375" style="13" customWidth="1"/>
    <col min="14" max="14" width="3.88671875" style="13" customWidth="1"/>
    <col min="15" max="15" width="0.21875" style="13" customWidth="1"/>
    <col min="16" max="16" width="10.88671875" style="13" customWidth="1"/>
    <col min="17" max="16384" width="9" style="13"/>
  </cols>
  <sheetData>
    <row r="1" spans="1:16" ht="19.5" customHeight="1">
      <c r="A1" s="351" t="s">
        <v>401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12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17.25" customHeight="1">
      <c r="A3" s="17"/>
      <c r="B3" s="17" t="s">
        <v>98</v>
      </c>
      <c r="C3" s="17"/>
      <c r="D3" s="17" t="s">
        <v>195</v>
      </c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6" ht="17.25" customHeight="1">
      <c r="A4" s="17"/>
      <c r="B4" s="17"/>
      <c r="C4" s="17"/>
      <c r="D4" s="17" t="s">
        <v>196</v>
      </c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ht="17.25" customHeight="1">
      <c r="A5" s="17"/>
      <c r="B5" s="17"/>
      <c r="C5" s="17"/>
      <c r="D5" s="17" t="s">
        <v>208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ht="17.25" customHeight="1">
      <c r="A6" s="17"/>
      <c r="B6" s="17"/>
      <c r="C6" s="17"/>
      <c r="D6" s="17" t="s">
        <v>210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ht="17.25" customHeight="1">
      <c r="A7" s="17"/>
      <c r="B7" s="17"/>
      <c r="C7" s="17"/>
      <c r="D7" s="17" t="s">
        <v>209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ht="5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6" ht="17.25" customHeight="1">
      <c r="A9" s="18">
        <v>1</v>
      </c>
      <c r="B9" s="17" t="s">
        <v>99</v>
      </c>
      <c r="C9" s="17"/>
      <c r="D9" s="17" t="s">
        <v>402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6" ht="17.25" customHeight="1">
      <c r="A10" s="18">
        <v>2</v>
      </c>
      <c r="B10" s="17" t="s">
        <v>100</v>
      </c>
      <c r="C10" s="17"/>
      <c r="D10" s="17" t="s">
        <v>190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ht="17.25" customHeight="1">
      <c r="A11" s="17"/>
      <c r="B11" s="17"/>
      <c r="C11" s="17"/>
      <c r="D11" s="17" t="s">
        <v>191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6" ht="17.25" customHeight="1">
      <c r="A12" s="18">
        <v>3</v>
      </c>
      <c r="B12" s="17" t="s">
        <v>101</v>
      </c>
      <c r="C12" s="17"/>
      <c r="D12" s="17" t="s">
        <v>102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6" ht="17.25" customHeight="1">
      <c r="A13" s="18">
        <v>4</v>
      </c>
      <c r="B13" s="17" t="s">
        <v>103</v>
      </c>
      <c r="C13" s="17"/>
      <c r="D13" s="17" t="s">
        <v>215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ht="17.25" customHeight="1">
      <c r="A14" s="18">
        <v>5</v>
      </c>
      <c r="B14" s="17" t="s">
        <v>104</v>
      </c>
      <c r="C14" s="17"/>
      <c r="D14" s="17" t="s">
        <v>251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7.25" customHeight="1">
      <c r="A15" s="18">
        <v>6</v>
      </c>
      <c r="B15" s="17" t="s">
        <v>105</v>
      </c>
      <c r="C15" s="17"/>
      <c r="D15" s="17" t="s">
        <v>403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17.25" customHeight="1">
      <c r="A16" s="18">
        <v>7</v>
      </c>
      <c r="B16" s="17" t="s">
        <v>106</v>
      </c>
      <c r="C16" s="17"/>
      <c r="D16" s="122" t="s">
        <v>404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7.25" customHeight="1">
      <c r="A17" s="18"/>
      <c r="B17" s="17"/>
      <c r="C17" s="17"/>
      <c r="D17" s="122" t="s">
        <v>405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5.2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6.5" customHeight="1">
      <c r="A19" s="18">
        <v>8</v>
      </c>
      <c r="B19" s="17" t="s">
        <v>107</v>
      </c>
      <c r="C19" s="17"/>
      <c r="D19" s="19" t="s">
        <v>108</v>
      </c>
      <c r="E19" s="38" t="s">
        <v>406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6.5" customHeight="1">
      <c r="A20" s="17"/>
      <c r="B20" s="17"/>
      <c r="C20" s="17"/>
      <c r="D20" s="19" t="s">
        <v>109</v>
      </c>
      <c r="E20" s="17" t="s">
        <v>110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6.5" customHeight="1">
      <c r="A21" s="17"/>
      <c r="B21" s="17"/>
      <c r="C21" s="17"/>
      <c r="D21" s="19" t="s">
        <v>111</v>
      </c>
      <c r="E21" s="17" t="s">
        <v>112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6.5" customHeight="1">
      <c r="A22" s="17"/>
      <c r="B22" s="17"/>
      <c r="C22" s="17"/>
      <c r="D22" s="17"/>
      <c r="E22" s="17" t="s">
        <v>113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6.5" customHeight="1">
      <c r="A23" s="17"/>
      <c r="B23" s="17"/>
      <c r="C23" s="17"/>
      <c r="D23" s="19" t="s">
        <v>114</v>
      </c>
      <c r="E23" s="17" t="s">
        <v>211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6.5" customHeight="1">
      <c r="A24" s="17"/>
      <c r="B24" s="17"/>
      <c r="C24" s="17"/>
      <c r="D24" s="17"/>
      <c r="E24" s="17" t="s">
        <v>212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6.5" customHeight="1">
      <c r="A25" s="17"/>
      <c r="B25" s="17"/>
      <c r="C25" s="17"/>
      <c r="D25" s="17"/>
      <c r="E25" s="17" t="s">
        <v>213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6.5" customHeight="1">
      <c r="A26" s="17"/>
      <c r="B26" s="17"/>
      <c r="C26" s="17"/>
      <c r="D26" s="17"/>
      <c r="E26" s="17" t="s">
        <v>214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7.25" customHeight="1">
      <c r="A27" s="18">
        <v>9</v>
      </c>
      <c r="B27" s="17" t="s">
        <v>115</v>
      </c>
      <c r="C27" s="17"/>
      <c r="D27" s="20" t="s">
        <v>460</v>
      </c>
      <c r="E27" s="21"/>
      <c r="F27" s="21"/>
      <c r="G27" s="17"/>
      <c r="H27" s="17"/>
      <c r="I27" s="17"/>
      <c r="J27" s="17"/>
      <c r="K27" s="17"/>
      <c r="L27" s="17"/>
      <c r="M27" s="17"/>
      <c r="N27" s="17"/>
    </row>
    <row r="28" spans="1:14" ht="17.25" customHeight="1">
      <c r="A28" s="18">
        <v>10</v>
      </c>
      <c r="B28" s="17" t="s">
        <v>116</v>
      </c>
      <c r="C28" s="17"/>
      <c r="D28" s="17" t="s">
        <v>117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7.25" customHeight="1">
      <c r="A29" s="18">
        <v>11</v>
      </c>
      <c r="B29" s="17" t="s">
        <v>118</v>
      </c>
      <c r="C29" s="17"/>
      <c r="D29" s="17" t="s">
        <v>369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7.25" customHeight="1">
      <c r="A30" s="18"/>
      <c r="B30" s="17"/>
      <c r="C30" s="17"/>
      <c r="D30" s="17" t="s">
        <v>407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7.25" customHeight="1">
      <c r="A31" s="18">
        <v>12</v>
      </c>
      <c r="B31" s="17" t="s">
        <v>119</v>
      </c>
      <c r="C31" s="17"/>
      <c r="D31" s="17" t="s">
        <v>120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3.75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6" ht="16.5" customHeight="1">
      <c r="A33" s="18">
        <v>13</v>
      </c>
      <c r="B33" s="17" t="s">
        <v>121</v>
      </c>
      <c r="C33" s="17"/>
      <c r="D33" s="19" t="s">
        <v>122</v>
      </c>
      <c r="E33" s="17" t="s">
        <v>408</v>
      </c>
      <c r="F33" s="17"/>
      <c r="G33" s="17"/>
      <c r="H33" s="17"/>
      <c r="I33" s="17"/>
      <c r="J33" s="17"/>
      <c r="K33" s="17"/>
      <c r="L33" s="17"/>
      <c r="M33" s="17"/>
      <c r="N33" s="17"/>
      <c r="P33" s="14"/>
    </row>
    <row r="34" spans="1:16" ht="16.5" customHeight="1">
      <c r="A34" s="18"/>
      <c r="B34" s="17"/>
      <c r="C34" s="17"/>
      <c r="D34" s="19"/>
      <c r="E34" s="17" t="s">
        <v>216</v>
      </c>
      <c r="F34" s="17"/>
      <c r="G34" s="17"/>
      <c r="H34" s="17"/>
      <c r="I34" s="17"/>
      <c r="J34" s="17"/>
      <c r="K34" s="17"/>
      <c r="L34" s="17"/>
      <c r="M34" s="17"/>
      <c r="N34" s="17"/>
      <c r="P34" s="14" t="s">
        <v>123</v>
      </c>
    </row>
    <row r="35" spans="1:16" ht="16.5" customHeight="1">
      <c r="A35" s="18"/>
      <c r="B35" s="17"/>
      <c r="C35" s="17"/>
      <c r="D35" s="19"/>
      <c r="E35" s="22" t="s">
        <v>197</v>
      </c>
      <c r="F35" s="17"/>
      <c r="G35" s="17"/>
      <c r="H35" s="17"/>
      <c r="I35" s="17"/>
      <c r="J35" s="17"/>
      <c r="K35" s="17"/>
      <c r="L35" s="17"/>
      <c r="M35" s="17"/>
      <c r="N35" s="17"/>
      <c r="P35" s="14"/>
    </row>
    <row r="36" spans="1:16" ht="16.5" customHeight="1">
      <c r="A36" s="18"/>
      <c r="B36" s="17"/>
      <c r="C36" s="17"/>
      <c r="D36" s="23" t="s">
        <v>109</v>
      </c>
      <c r="E36" s="17" t="s">
        <v>218</v>
      </c>
      <c r="F36" s="17"/>
      <c r="G36" s="17"/>
      <c r="H36" s="17"/>
      <c r="I36" s="17"/>
      <c r="J36" s="17"/>
      <c r="K36" s="17"/>
      <c r="L36" s="17"/>
      <c r="M36" s="17"/>
      <c r="N36" s="17"/>
      <c r="P36" s="14"/>
    </row>
    <row r="37" spans="1:16" ht="16.5" customHeight="1">
      <c r="A37" s="18"/>
      <c r="B37" s="17"/>
      <c r="C37" s="17"/>
      <c r="D37" s="19"/>
      <c r="E37" s="17" t="s">
        <v>217</v>
      </c>
      <c r="F37" s="17"/>
      <c r="G37" s="17"/>
      <c r="H37" s="17"/>
      <c r="I37" s="17"/>
      <c r="J37" s="17"/>
      <c r="K37" s="17"/>
      <c r="L37" s="17"/>
      <c r="M37" s="17"/>
      <c r="N37" s="17"/>
      <c r="P37" s="14"/>
    </row>
    <row r="38" spans="1:16" ht="16.5" customHeight="1">
      <c r="A38" s="18"/>
      <c r="B38" s="17"/>
      <c r="C38" s="17"/>
      <c r="D38" s="19"/>
      <c r="E38" s="17" t="s">
        <v>178</v>
      </c>
      <c r="F38" s="17"/>
      <c r="G38" s="17"/>
      <c r="H38" s="17"/>
      <c r="I38" s="17"/>
      <c r="J38" s="17"/>
      <c r="K38" s="17"/>
      <c r="L38" s="17"/>
      <c r="M38" s="17"/>
      <c r="N38" s="17"/>
      <c r="P38" s="14"/>
    </row>
    <row r="39" spans="1:16" ht="16.5" customHeight="1">
      <c r="A39" s="18"/>
      <c r="B39" s="17"/>
      <c r="C39" s="17"/>
      <c r="D39" s="19"/>
      <c r="E39" s="17" t="s">
        <v>198</v>
      </c>
      <c r="F39" s="17"/>
      <c r="G39" s="17"/>
      <c r="H39" s="17"/>
      <c r="I39" s="17"/>
      <c r="J39" s="17"/>
      <c r="K39" s="17"/>
      <c r="L39" s="17"/>
      <c r="M39" s="17"/>
      <c r="N39" s="17"/>
      <c r="P39" s="14" t="s">
        <v>124</v>
      </c>
    </row>
    <row r="40" spans="1:16" ht="16.5" customHeight="1">
      <c r="A40" s="18"/>
      <c r="B40" s="17"/>
      <c r="C40" s="17"/>
      <c r="D40" s="19" t="s">
        <v>111</v>
      </c>
      <c r="E40" s="17" t="s">
        <v>389</v>
      </c>
      <c r="F40" s="17"/>
      <c r="G40" s="17"/>
      <c r="H40" s="17"/>
      <c r="I40" s="17"/>
      <c r="J40" s="17"/>
      <c r="K40" s="17"/>
      <c r="L40" s="17"/>
      <c r="M40" s="17"/>
      <c r="N40" s="17"/>
      <c r="P40" s="14"/>
    </row>
    <row r="41" spans="1:16" ht="16.5" customHeight="1">
      <c r="A41" s="18"/>
      <c r="B41" s="17"/>
      <c r="C41" s="17"/>
      <c r="D41" s="19" t="s">
        <v>125</v>
      </c>
      <c r="E41" s="17" t="s">
        <v>126</v>
      </c>
      <c r="F41" s="17"/>
      <c r="G41" s="17"/>
      <c r="H41" s="17"/>
      <c r="I41" s="17"/>
      <c r="J41" s="17"/>
      <c r="K41" s="17"/>
      <c r="L41" s="17"/>
      <c r="M41" s="17"/>
      <c r="N41" s="17"/>
      <c r="P41" s="14" t="s">
        <v>127</v>
      </c>
    </row>
    <row r="42" spans="1:16" ht="16.5" customHeight="1">
      <c r="A42" s="18"/>
      <c r="B42" s="17"/>
      <c r="C42" s="17"/>
      <c r="D42" s="23"/>
      <c r="E42" s="17" t="s">
        <v>128</v>
      </c>
      <c r="F42" s="17"/>
      <c r="G42" s="17"/>
      <c r="H42" s="17"/>
      <c r="I42" s="17"/>
      <c r="J42" s="17"/>
      <c r="K42" s="17"/>
      <c r="L42" s="17"/>
      <c r="M42" s="17"/>
      <c r="N42" s="17"/>
    </row>
    <row r="43" spans="1:16" ht="16.5" customHeight="1">
      <c r="A43" s="18"/>
      <c r="B43" s="17"/>
      <c r="C43" s="17"/>
      <c r="D43" s="23"/>
      <c r="E43" s="24" t="s">
        <v>219</v>
      </c>
      <c r="F43" s="17"/>
      <c r="G43" s="17"/>
      <c r="H43" s="17"/>
      <c r="I43" s="17"/>
      <c r="J43" s="17"/>
      <c r="K43" s="17"/>
      <c r="L43" s="17"/>
      <c r="M43" s="17"/>
      <c r="N43" s="17"/>
    </row>
    <row r="44" spans="1:16" ht="16.5" customHeight="1">
      <c r="A44" s="18"/>
      <c r="B44" s="17"/>
      <c r="C44" s="17"/>
      <c r="D44" s="23"/>
      <c r="E44" s="24" t="s">
        <v>199</v>
      </c>
      <c r="F44" s="17"/>
      <c r="G44" s="17"/>
      <c r="H44" s="17"/>
      <c r="I44" s="17"/>
      <c r="J44" s="17"/>
      <c r="K44" s="17"/>
      <c r="L44" s="17"/>
      <c r="M44" s="17"/>
      <c r="N44" s="17"/>
    </row>
    <row r="45" spans="1:16" ht="4.5" customHeight="1">
      <c r="A45" s="18"/>
      <c r="B45" s="17"/>
      <c r="C45" s="17"/>
      <c r="D45" s="23"/>
      <c r="E45" s="24"/>
      <c r="F45" s="17"/>
      <c r="G45" s="17"/>
      <c r="H45" s="17"/>
      <c r="I45" s="17"/>
      <c r="J45" s="17"/>
      <c r="K45" s="17"/>
      <c r="L45" s="17"/>
      <c r="M45" s="17"/>
      <c r="N45" s="17"/>
    </row>
    <row r="46" spans="1:16" ht="16.5" customHeight="1">
      <c r="A46" s="18"/>
      <c r="B46" s="17"/>
      <c r="C46" s="17"/>
      <c r="D46" s="25" t="s">
        <v>193</v>
      </c>
      <c r="E46" s="26" t="s">
        <v>409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1:16" ht="16.5" customHeight="1">
      <c r="A47" s="18"/>
      <c r="B47" s="17"/>
      <c r="C47" s="17"/>
      <c r="D47" s="27"/>
      <c r="E47" s="26" t="s">
        <v>220</v>
      </c>
      <c r="F47" s="17"/>
      <c r="G47" s="17"/>
      <c r="H47" s="17"/>
      <c r="I47" s="17"/>
      <c r="J47" s="17"/>
      <c r="K47" s="17"/>
      <c r="L47" s="17"/>
      <c r="M47" s="17"/>
      <c r="N47" s="17"/>
    </row>
    <row r="48" spans="1:16" ht="6" customHeight="1">
      <c r="A48" s="18"/>
      <c r="B48" s="17"/>
      <c r="C48" s="17"/>
      <c r="D48" s="23"/>
      <c r="E48" s="24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6.5" customHeight="1">
      <c r="A49" s="18"/>
      <c r="B49" s="17"/>
      <c r="C49" s="17"/>
      <c r="D49" s="19" t="s">
        <v>129</v>
      </c>
      <c r="E49" s="28" t="s">
        <v>250</v>
      </c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6.5" customHeight="1">
      <c r="A50" s="17"/>
      <c r="B50" s="17"/>
      <c r="C50" s="17"/>
      <c r="D50" s="17"/>
      <c r="E50" s="28" t="s">
        <v>222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6.5" customHeight="1">
      <c r="A51" s="17"/>
      <c r="B51" s="17"/>
      <c r="C51" s="17"/>
      <c r="D51" s="19"/>
      <c r="E51" s="28" t="s">
        <v>221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6.5" customHeight="1">
      <c r="A52" s="17"/>
      <c r="B52" s="17"/>
      <c r="C52" s="17"/>
      <c r="D52" s="19" t="s">
        <v>130</v>
      </c>
      <c r="E52" s="24" t="s">
        <v>194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6.5" customHeight="1">
      <c r="A53" s="17"/>
      <c r="B53" s="17"/>
      <c r="C53" s="17"/>
      <c r="D53" s="19"/>
      <c r="E53" s="24" t="s">
        <v>131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.25" customHeight="1">
      <c r="A54" s="17"/>
      <c r="B54" s="17"/>
      <c r="C54" s="17"/>
      <c r="D54" s="19"/>
      <c r="E54" s="24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6.5" customHeight="1">
      <c r="A55" s="17"/>
      <c r="B55" s="17"/>
      <c r="C55" s="17"/>
      <c r="D55" s="17"/>
      <c r="E55" s="24" t="s">
        <v>132</v>
      </c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6.5" customHeight="1">
      <c r="A56" s="17"/>
      <c r="B56" s="17"/>
      <c r="C56" s="17"/>
      <c r="D56" s="17"/>
      <c r="E56" s="17" t="s">
        <v>200</v>
      </c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6.5" customHeight="1">
      <c r="A57" s="17"/>
      <c r="B57" s="17"/>
      <c r="C57" s="17"/>
      <c r="D57" s="19" t="s">
        <v>133</v>
      </c>
      <c r="E57" s="17" t="s">
        <v>201</v>
      </c>
      <c r="F57" s="29"/>
      <c r="G57" s="29"/>
      <c r="H57" s="29"/>
      <c r="I57" s="17"/>
      <c r="J57" s="17"/>
      <c r="K57" s="17"/>
      <c r="L57" s="17"/>
      <c r="M57" s="17"/>
      <c r="N57" s="17"/>
    </row>
    <row r="58" spans="1:14" ht="16.5" customHeight="1">
      <c r="A58" s="17"/>
      <c r="B58" s="17"/>
      <c r="C58" s="17"/>
      <c r="D58" s="17"/>
      <c r="E58" s="17" t="s">
        <v>224</v>
      </c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6.5" customHeight="1">
      <c r="A59" s="17"/>
      <c r="B59" s="17"/>
      <c r="C59" s="17"/>
      <c r="D59" s="17"/>
      <c r="E59" s="17" t="s">
        <v>223</v>
      </c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6.5" customHeight="1">
      <c r="A60" s="18"/>
      <c r="B60" s="17"/>
      <c r="C60" s="17"/>
      <c r="D60" s="19" t="s">
        <v>134</v>
      </c>
      <c r="E60" s="17" t="s">
        <v>226</v>
      </c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6.5" customHeight="1">
      <c r="A61" s="17"/>
      <c r="B61" s="17"/>
      <c r="C61" s="17"/>
      <c r="D61" s="17"/>
      <c r="E61" s="17" t="s">
        <v>225</v>
      </c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6.5" customHeight="1">
      <c r="A62" s="17"/>
      <c r="B62" s="17"/>
      <c r="C62" s="17"/>
      <c r="D62" s="17"/>
      <c r="E62" s="17" t="s">
        <v>135</v>
      </c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6.5" customHeight="1">
      <c r="A63" s="17"/>
      <c r="B63" s="17"/>
      <c r="C63" s="17"/>
      <c r="D63" s="19" t="s">
        <v>136</v>
      </c>
      <c r="E63" s="17" t="s">
        <v>137</v>
      </c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6.5" customHeight="1">
      <c r="A64" s="17"/>
      <c r="B64" s="17"/>
      <c r="C64" s="17"/>
      <c r="D64" s="19" t="s">
        <v>138</v>
      </c>
      <c r="E64" s="17" t="s">
        <v>227</v>
      </c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6.5" customHeight="1">
      <c r="A65" s="17"/>
      <c r="B65" s="17"/>
      <c r="C65" s="17"/>
      <c r="D65" s="19"/>
      <c r="E65" s="17" t="s">
        <v>229</v>
      </c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6.5" customHeight="1">
      <c r="A66" s="17"/>
      <c r="B66" s="17"/>
      <c r="C66" s="17"/>
      <c r="D66" s="19"/>
      <c r="E66" s="17" t="s">
        <v>228</v>
      </c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6.5" customHeight="1">
      <c r="A67" s="17"/>
      <c r="B67" s="17"/>
      <c r="C67" s="17"/>
      <c r="D67" s="19" t="s">
        <v>140</v>
      </c>
      <c r="E67" s="17" t="s">
        <v>181</v>
      </c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6.5" customHeight="1">
      <c r="A68" s="17"/>
      <c r="B68" s="17"/>
      <c r="C68" s="17"/>
      <c r="D68" s="19" t="s">
        <v>188</v>
      </c>
      <c r="E68" s="17" t="s">
        <v>231</v>
      </c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6.5" customHeight="1">
      <c r="A69" s="17"/>
      <c r="B69" s="17"/>
      <c r="C69" s="17"/>
      <c r="D69" s="19"/>
      <c r="E69" s="17" t="s">
        <v>230</v>
      </c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6.5" customHeight="1">
      <c r="A70" s="17"/>
      <c r="B70" s="17"/>
      <c r="C70" s="17"/>
      <c r="D70" s="19" t="s">
        <v>183</v>
      </c>
      <c r="E70" s="17" t="s">
        <v>182</v>
      </c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6.5" customHeight="1">
      <c r="A71" s="17"/>
      <c r="B71" s="17"/>
      <c r="C71" s="17"/>
      <c r="D71" s="19" t="s">
        <v>184</v>
      </c>
      <c r="E71" s="17" t="s">
        <v>233</v>
      </c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6.5" customHeight="1">
      <c r="A72" s="17"/>
      <c r="B72" s="17"/>
      <c r="C72" s="17"/>
      <c r="D72" s="17"/>
      <c r="E72" s="17" t="s">
        <v>232</v>
      </c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6.5" customHeight="1">
      <c r="A73" s="17"/>
      <c r="B73" s="17"/>
      <c r="C73" s="17"/>
      <c r="D73" s="17"/>
      <c r="E73" s="17" t="s">
        <v>139</v>
      </c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6.5" customHeight="1">
      <c r="A74" s="17"/>
      <c r="B74" s="17"/>
      <c r="C74" s="17"/>
      <c r="D74" s="19" t="s">
        <v>185</v>
      </c>
      <c r="E74" s="17" t="s">
        <v>202</v>
      </c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6.5" customHeight="1">
      <c r="A75" s="17"/>
      <c r="B75" s="17"/>
      <c r="C75" s="17"/>
      <c r="D75" s="19" t="s">
        <v>186</v>
      </c>
      <c r="E75" s="17" t="s">
        <v>203</v>
      </c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4.5" customHeight="1">
      <c r="A76" s="17"/>
      <c r="B76" s="17"/>
      <c r="C76" s="17"/>
      <c r="D76" s="19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6.5" customHeight="1">
      <c r="A77" s="17"/>
      <c r="B77" s="17"/>
      <c r="C77" s="30"/>
      <c r="D77" s="31" t="s">
        <v>141</v>
      </c>
      <c r="E77" s="24" t="s">
        <v>390</v>
      </c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6.5" customHeight="1">
      <c r="A78" s="17"/>
      <c r="B78" s="17"/>
      <c r="C78" s="17"/>
      <c r="D78" s="19"/>
      <c r="E78" s="24" t="s">
        <v>253</v>
      </c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16.5" customHeight="1">
      <c r="A79" s="17"/>
      <c r="B79" s="17"/>
      <c r="C79" s="17"/>
      <c r="D79" s="19"/>
      <c r="E79" s="24" t="s">
        <v>254</v>
      </c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5.75" customHeight="1">
      <c r="A80" s="17"/>
      <c r="B80" s="17"/>
      <c r="C80" s="17"/>
      <c r="D80" s="19"/>
      <c r="E80" s="24" t="s">
        <v>255</v>
      </c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6.5" customHeight="1">
      <c r="A81" s="17"/>
      <c r="B81" s="17"/>
      <c r="C81" s="17"/>
      <c r="D81" s="19" t="s">
        <v>187</v>
      </c>
      <c r="E81" s="17" t="s">
        <v>142</v>
      </c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7.25" customHeight="1">
      <c r="A82" s="17"/>
      <c r="B82" s="17"/>
      <c r="C82" s="17"/>
      <c r="D82" s="19"/>
      <c r="E82" s="32" t="s">
        <v>143</v>
      </c>
      <c r="F82" s="33"/>
      <c r="G82" s="33"/>
      <c r="H82" s="33"/>
      <c r="I82" s="33"/>
      <c r="J82" s="33"/>
      <c r="K82" s="33"/>
      <c r="L82" s="33"/>
      <c r="M82" s="17"/>
      <c r="N82" s="17"/>
    </row>
    <row r="83" spans="1:14" ht="3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6.5" customHeight="1">
      <c r="A84" s="18">
        <v>14</v>
      </c>
      <c r="B84" s="17" t="s">
        <v>144</v>
      </c>
      <c r="C84" s="17"/>
      <c r="D84" s="19" t="s">
        <v>122</v>
      </c>
      <c r="E84" s="17" t="s">
        <v>370</v>
      </c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6.5" customHeight="1">
      <c r="A85" s="17"/>
      <c r="B85" s="17"/>
      <c r="C85" s="17"/>
      <c r="D85" s="17"/>
      <c r="E85" s="17" t="s">
        <v>371</v>
      </c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75" customHeight="1">
      <c r="A86" s="17"/>
      <c r="B86" s="17"/>
      <c r="C86" s="17"/>
      <c r="D86" s="17"/>
      <c r="E86" s="17" t="s">
        <v>372</v>
      </c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3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16.5" customHeight="1">
      <c r="A88" s="17"/>
      <c r="B88" s="17"/>
      <c r="C88" s="17"/>
      <c r="D88" s="17"/>
      <c r="E88" s="17" t="s">
        <v>410</v>
      </c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16.5" customHeight="1">
      <c r="A89" s="17"/>
      <c r="B89" s="17"/>
      <c r="C89" s="17"/>
      <c r="D89" s="17"/>
      <c r="E89" s="17" t="s">
        <v>373</v>
      </c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6.5" customHeight="1">
      <c r="A90" s="17"/>
      <c r="B90" s="17"/>
      <c r="C90" s="17"/>
      <c r="D90" s="17"/>
      <c r="E90" s="29" t="s">
        <v>411</v>
      </c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3.75" customHeight="1">
      <c r="A91" s="17"/>
      <c r="B91" s="17"/>
      <c r="C91" s="17"/>
      <c r="D91" s="17"/>
      <c r="E91" s="29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6.5" customHeight="1">
      <c r="A92" s="17"/>
      <c r="B92" s="17"/>
      <c r="C92" s="17"/>
      <c r="D92" s="17"/>
      <c r="E92" s="17" t="s">
        <v>412</v>
      </c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16.5" customHeight="1">
      <c r="A93" s="17"/>
      <c r="B93" s="17"/>
      <c r="C93" s="17"/>
      <c r="D93" s="17"/>
      <c r="E93" s="17" t="s">
        <v>413</v>
      </c>
      <c r="F93" s="17"/>
      <c r="G93" s="17"/>
      <c r="H93" s="17"/>
      <c r="I93" s="17"/>
      <c r="J93" s="17"/>
      <c r="K93" s="17"/>
      <c r="L93" s="17"/>
      <c r="M93" s="17"/>
      <c r="N93" s="17"/>
    </row>
    <row r="94" spans="1:14" ht="16.5" customHeight="1">
      <c r="A94" s="17"/>
      <c r="B94" s="17"/>
      <c r="C94" s="17"/>
      <c r="D94" s="19" t="s">
        <v>109</v>
      </c>
      <c r="E94" s="17" t="s">
        <v>145</v>
      </c>
      <c r="F94" s="17"/>
      <c r="G94" s="17"/>
      <c r="H94" s="17"/>
      <c r="I94" s="17"/>
      <c r="J94" s="17"/>
      <c r="K94" s="17"/>
      <c r="L94" s="17"/>
      <c r="M94" s="17"/>
      <c r="N94" s="17"/>
    </row>
    <row r="95" spans="1:14" ht="3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8" customHeight="1">
      <c r="A96" s="18">
        <v>15</v>
      </c>
      <c r="B96" s="17" t="s">
        <v>146</v>
      </c>
      <c r="C96" s="17"/>
      <c r="D96" s="24" t="s">
        <v>374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8" customHeight="1">
      <c r="A97" s="18">
        <v>16</v>
      </c>
      <c r="B97" s="17" t="s">
        <v>147</v>
      </c>
      <c r="C97" s="17"/>
      <c r="D97" s="19" t="s">
        <v>122</v>
      </c>
      <c r="E97" s="17" t="s">
        <v>148</v>
      </c>
      <c r="F97" s="17"/>
      <c r="G97" s="17"/>
      <c r="H97" s="17"/>
      <c r="I97" s="17"/>
      <c r="J97" s="17"/>
      <c r="K97" s="17"/>
      <c r="L97" s="17"/>
      <c r="M97" s="17"/>
      <c r="N97" s="17"/>
    </row>
    <row r="98" spans="1:14" ht="18" customHeight="1">
      <c r="A98" s="17"/>
      <c r="B98" s="17"/>
      <c r="C98" s="17"/>
      <c r="D98" s="19"/>
      <c r="E98" s="17" t="s">
        <v>149</v>
      </c>
      <c r="F98" s="17"/>
      <c r="G98" s="17"/>
      <c r="H98" s="17"/>
      <c r="I98" s="17"/>
      <c r="J98" s="17"/>
      <c r="K98" s="17"/>
      <c r="L98" s="17"/>
      <c r="M98" s="17"/>
      <c r="N98" s="17"/>
    </row>
    <row r="99" spans="1:14" ht="18" customHeight="1">
      <c r="A99" s="17"/>
      <c r="B99" s="17"/>
      <c r="C99" s="17"/>
      <c r="D99" s="19"/>
      <c r="E99" s="17" t="s">
        <v>150</v>
      </c>
      <c r="F99" s="17"/>
      <c r="G99" s="17"/>
      <c r="H99" s="17"/>
      <c r="I99" s="17"/>
      <c r="J99" s="17"/>
      <c r="K99" s="17"/>
      <c r="L99" s="17"/>
      <c r="M99" s="17"/>
      <c r="N99" s="17"/>
    </row>
    <row r="100" spans="1:14" ht="18" customHeight="1">
      <c r="A100" s="17"/>
      <c r="B100" s="17"/>
      <c r="C100" s="17"/>
      <c r="D100" s="19" t="s">
        <v>109</v>
      </c>
      <c r="E100" s="17" t="s">
        <v>151</v>
      </c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8" customHeight="1">
      <c r="A101" s="17"/>
      <c r="B101" s="17"/>
      <c r="C101" s="17"/>
      <c r="D101" s="19"/>
      <c r="E101" s="17" t="s">
        <v>152</v>
      </c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ht="18" customHeight="1">
      <c r="A102" s="17"/>
      <c r="B102" s="17"/>
      <c r="C102" s="17"/>
      <c r="D102" s="19" t="s">
        <v>111</v>
      </c>
      <c r="E102" s="17" t="s">
        <v>153</v>
      </c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ht="18" customHeight="1">
      <c r="A103" s="17"/>
      <c r="B103" s="17"/>
      <c r="C103" s="17"/>
      <c r="D103" s="19" t="s">
        <v>114</v>
      </c>
      <c r="E103" s="17" t="s">
        <v>154</v>
      </c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5.25" customHeight="1">
      <c r="A104" s="17"/>
      <c r="B104" s="17"/>
      <c r="C104" s="17"/>
      <c r="D104" s="19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ht="18" customHeight="1">
      <c r="A105" s="18">
        <v>17</v>
      </c>
      <c r="B105" s="17" t="s">
        <v>155</v>
      </c>
      <c r="C105" s="18"/>
      <c r="D105" s="19" t="s">
        <v>122</v>
      </c>
      <c r="E105" s="17" t="s">
        <v>156</v>
      </c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18" customHeight="1">
      <c r="A106" s="18"/>
      <c r="B106" s="17"/>
      <c r="C106" s="18"/>
      <c r="D106" s="19"/>
      <c r="E106" s="17" t="s">
        <v>157</v>
      </c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ht="18" customHeight="1">
      <c r="A107" s="17"/>
      <c r="B107" s="17"/>
      <c r="C107" s="17"/>
      <c r="D107" s="19" t="s">
        <v>109</v>
      </c>
      <c r="E107" s="34" t="s">
        <v>204</v>
      </c>
      <c r="F107" s="35"/>
      <c r="G107" s="35"/>
      <c r="H107" s="35"/>
      <c r="I107" s="35"/>
      <c r="J107" s="35"/>
      <c r="K107" s="17"/>
      <c r="L107" s="17"/>
      <c r="M107" s="17"/>
      <c r="N107" s="17"/>
    </row>
    <row r="108" spans="1:14" ht="18" customHeight="1">
      <c r="A108" s="17"/>
      <c r="B108" s="17"/>
      <c r="C108" s="17"/>
      <c r="D108" s="17"/>
      <c r="E108" s="36" t="s">
        <v>158</v>
      </c>
      <c r="F108" s="352" t="s">
        <v>159</v>
      </c>
      <c r="G108" s="352"/>
      <c r="H108" s="17" t="s">
        <v>160</v>
      </c>
      <c r="I108" s="17"/>
      <c r="J108" s="17"/>
      <c r="K108" s="17"/>
      <c r="L108" s="17"/>
      <c r="M108" s="17"/>
      <c r="N108" s="17"/>
    </row>
    <row r="109" spans="1:14" ht="18" customHeight="1">
      <c r="A109" s="17"/>
      <c r="B109" s="17"/>
      <c r="C109" s="17"/>
      <c r="D109" s="17"/>
      <c r="E109" s="17"/>
      <c r="F109" s="17" t="s">
        <v>161</v>
      </c>
      <c r="G109" s="17"/>
      <c r="H109" s="17"/>
      <c r="I109" s="17"/>
      <c r="J109" s="17"/>
      <c r="K109" s="17"/>
      <c r="L109" s="17"/>
      <c r="M109" s="17"/>
      <c r="N109" s="17"/>
    </row>
    <row r="110" spans="1:14" ht="6" customHeight="1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25.5" customHeight="1" thickBot="1">
      <c r="A111" s="17"/>
      <c r="B111" s="17"/>
      <c r="C111" s="353" t="s">
        <v>162</v>
      </c>
      <c r="D111" s="354"/>
      <c r="E111" s="354"/>
      <c r="F111" s="354"/>
      <c r="G111" s="354"/>
      <c r="H111" s="354"/>
      <c r="I111" s="354"/>
      <c r="J111" s="354"/>
      <c r="K111" s="355"/>
      <c r="L111" s="17"/>
      <c r="M111" s="17"/>
      <c r="N111" s="17"/>
    </row>
    <row r="112" spans="1:14" ht="4.5" customHeight="1">
      <c r="A112" s="17"/>
      <c r="B112" s="17"/>
      <c r="C112" s="123"/>
      <c r="D112" s="123"/>
      <c r="E112" s="123"/>
      <c r="F112" s="123"/>
      <c r="G112" s="123"/>
      <c r="H112" s="123"/>
      <c r="I112" s="123"/>
      <c r="J112" s="123"/>
      <c r="K112" s="123"/>
      <c r="L112" s="17"/>
      <c r="M112" s="17"/>
      <c r="N112" s="17"/>
    </row>
    <row r="113" spans="1:14" ht="18" customHeight="1">
      <c r="A113" s="17"/>
      <c r="B113" s="17"/>
      <c r="C113" s="17"/>
      <c r="D113" s="19" t="s">
        <v>248</v>
      </c>
      <c r="E113" s="20" t="s">
        <v>205</v>
      </c>
      <c r="F113" s="21"/>
      <c r="G113" s="21"/>
      <c r="H113" s="21"/>
      <c r="I113" s="37"/>
      <c r="J113" s="21"/>
      <c r="K113" s="17"/>
      <c r="L113" s="17"/>
      <c r="M113" s="17"/>
      <c r="N113" s="17"/>
    </row>
    <row r="114" spans="1:14" ht="18" customHeight="1">
      <c r="A114" s="17"/>
      <c r="B114" s="17"/>
      <c r="C114" s="17"/>
      <c r="D114" s="17"/>
      <c r="E114" s="21"/>
      <c r="F114" s="20" t="s">
        <v>206</v>
      </c>
      <c r="G114" s="21"/>
      <c r="H114" s="21"/>
      <c r="I114" s="21"/>
      <c r="J114" s="21"/>
      <c r="K114" s="17"/>
      <c r="L114" s="17"/>
      <c r="M114" s="17"/>
      <c r="N114" s="17"/>
    </row>
    <row r="115" spans="1:14" ht="8.25" customHeight="1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18" customHeight="1" thickBot="1">
      <c r="A116" s="17"/>
      <c r="B116" s="17"/>
      <c r="C116" s="356" t="s">
        <v>163</v>
      </c>
      <c r="D116" s="357"/>
      <c r="E116" s="357"/>
      <c r="F116" s="357"/>
      <c r="G116" s="357"/>
      <c r="H116" s="357"/>
      <c r="I116" s="357"/>
      <c r="J116" s="358"/>
      <c r="K116" s="17"/>
      <c r="L116" s="17"/>
      <c r="M116" s="17"/>
      <c r="N116" s="17"/>
    </row>
    <row r="117" spans="1:14" ht="9.75" customHeight="1">
      <c r="A117" s="17"/>
      <c r="B117" s="17"/>
      <c r="C117" s="17"/>
      <c r="D117" s="17"/>
      <c r="E117" s="124"/>
      <c r="F117" s="17"/>
      <c r="G117" s="125"/>
      <c r="H117" s="125"/>
      <c r="I117" s="125"/>
      <c r="J117" s="125"/>
      <c r="K117" s="17"/>
      <c r="L117" s="17"/>
      <c r="M117" s="17"/>
      <c r="N117" s="17"/>
    </row>
    <row r="118" spans="1:14" ht="18" customHeight="1">
      <c r="A118" s="17"/>
      <c r="B118" s="17"/>
      <c r="C118" s="17"/>
      <c r="D118" s="19" t="s">
        <v>114</v>
      </c>
      <c r="E118" s="38" t="s">
        <v>189</v>
      </c>
      <c r="F118" s="17"/>
      <c r="G118" s="17"/>
      <c r="H118" s="39" t="s">
        <v>414</v>
      </c>
      <c r="I118" s="17"/>
      <c r="J118" s="17"/>
      <c r="K118" s="17"/>
      <c r="L118" s="17"/>
      <c r="M118" s="17"/>
      <c r="N118" s="17"/>
    </row>
    <row r="119" spans="1:14" ht="7.5" customHeight="1">
      <c r="A119" s="17"/>
      <c r="B119" s="17"/>
      <c r="C119" s="17"/>
      <c r="D119" s="17"/>
      <c r="E119" s="38"/>
      <c r="F119" s="17"/>
      <c r="G119" s="17"/>
      <c r="H119" s="39"/>
      <c r="I119" s="17"/>
      <c r="J119" s="17"/>
      <c r="K119" s="17"/>
      <c r="L119" s="17"/>
      <c r="M119" s="17"/>
      <c r="N119" s="17"/>
    </row>
    <row r="120" spans="1:14" ht="18" customHeight="1">
      <c r="A120" s="17"/>
      <c r="B120" s="17"/>
      <c r="C120" s="17"/>
      <c r="D120" s="19" t="s">
        <v>249</v>
      </c>
      <c r="E120" s="38" t="s">
        <v>180</v>
      </c>
      <c r="F120" s="24"/>
      <c r="G120" s="39"/>
      <c r="H120" s="39" t="s">
        <v>415</v>
      </c>
      <c r="I120" s="17"/>
      <c r="J120" s="17"/>
      <c r="K120" s="17"/>
      <c r="L120" s="17"/>
      <c r="M120" s="17"/>
      <c r="N120" s="17"/>
    </row>
    <row r="121" spans="1:14" ht="6" customHeight="1">
      <c r="A121" s="17"/>
      <c r="B121" s="17"/>
      <c r="C121" s="17"/>
      <c r="D121" s="17"/>
      <c r="E121" s="17"/>
      <c r="F121" s="17"/>
      <c r="G121" s="39"/>
      <c r="H121" s="17"/>
      <c r="I121" s="17"/>
      <c r="J121" s="17"/>
      <c r="K121" s="17"/>
      <c r="L121" s="17"/>
      <c r="M121" s="17"/>
      <c r="N121" s="17"/>
    </row>
    <row r="122" spans="1:14" ht="18" customHeight="1">
      <c r="A122" s="18">
        <v>18</v>
      </c>
      <c r="B122" s="17" t="s">
        <v>164</v>
      </c>
      <c r="C122" s="17"/>
      <c r="D122" s="19" t="s">
        <v>122</v>
      </c>
      <c r="E122" s="17" t="s">
        <v>416</v>
      </c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8" customHeight="1">
      <c r="A123" s="17"/>
      <c r="B123" s="17"/>
      <c r="C123" s="17"/>
      <c r="D123" s="19" t="s">
        <v>109</v>
      </c>
      <c r="E123" s="29" t="s">
        <v>417</v>
      </c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ht="18" customHeight="1">
      <c r="A124" s="17"/>
      <c r="B124" s="17"/>
      <c r="C124" s="17"/>
      <c r="D124" s="19"/>
      <c r="E124" s="17" t="s">
        <v>207</v>
      </c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ht="5.25" customHeight="1">
      <c r="A125" s="17"/>
      <c r="B125" s="17"/>
      <c r="C125" s="17"/>
      <c r="D125" s="19"/>
      <c r="E125" s="24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ht="18" customHeight="1">
      <c r="A126" s="18">
        <v>19</v>
      </c>
      <c r="B126" s="17" t="s">
        <v>165</v>
      </c>
      <c r="C126" s="17"/>
      <c r="D126" s="19" t="s">
        <v>122</v>
      </c>
      <c r="E126" s="17" t="s">
        <v>375</v>
      </c>
      <c r="F126" s="29"/>
      <c r="G126" s="29"/>
      <c r="H126" s="29"/>
      <c r="I126" s="29"/>
      <c r="J126" s="29"/>
      <c r="K126" s="17"/>
      <c r="L126" s="17"/>
      <c r="M126" s="17"/>
      <c r="N126" s="17"/>
    </row>
    <row r="127" spans="1:14" ht="4.5" customHeight="1">
      <c r="A127" s="17"/>
      <c r="B127" s="17"/>
      <c r="C127" s="17"/>
      <c r="D127" s="17"/>
      <c r="E127" s="21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ht="18" customHeight="1">
      <c r="A128" s="18">
        <v>20</v>
      </c>
      <c r="B128" s="17" t="s">
        <v>166</v>
      </c>
      <c r="C128" s="17"/>
      <c r="D128" s="19" t="s">
        <v>122</v>
      </c>
      <c r="E128" s="17" t="s">
        <v>247</v>
      </c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ht="18" customHeight="1">
      <c r="A129" s="17"/>
      <c r="B129" s="17"/>
      <c r="C129" s="17"/>
      <c r="D129" s="19" t="s">
        <v>109</v>
      </c>
      <c r="E129" s="17" t="s">
        <v>246</v>
      </c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ht="18" customHeight="1">
      <c r="A130" s="17"/>
      <c r="B130" s="17"/>
      <c r="C130" s="17"/>
      <c r="D130" s="19" t="s">
        <v>111</v>
      </c>
      <c r="E130" s="17" t="s">
        <v>391</v>
      </c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8" customHeight="1">
      <c r="A131" s="17"/>
      <c r="B131" s="17"/>
      <c r="C131" s="17"/>
      <c r="D131" s="19" t="s">
        <v>125</v>
      </c>
      <c r="E131" s="17" t="s">
        <v>168</v>
      </c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8" customHeight="1">
      <c r="A132" s="17"/>
      <c r="B132" s="17"/>
      <c r="C132" s="17"/>
      <c r="D132" s="19" t="s">
        <v>129</v>
      </c>
      <c r="E132" s="17" t="s">
        <v>169</v>
      </c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ht="18" customHeight="1">
      <c r="A133" s="17"/>
      <c r="B133" s="17"/>
      <c r="C133" s="17"/>
      <c r="D133" s="19"/>
      <c r="E133" s="17" t="s">
        <v>170</v>
      </c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ht="18" customHeight="1">
      <c r="A134" s="17"/>
      <c r="B134" s="17"/>
      <c r="C134" s="17"/>
      <c r="D134" s="19"/>
      <c r="E134" s="17" t="s">
        <v>171</v>
      </c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ht="18" customHeight="1">
      <c r="A135" s="17"/>
      <c r="B135" s="17"/>
      <c r="C135" s="17"/>
      <c r="D135" s="19"/>
      <c r="E135" s="17" t="s">
        <v>234</v>
      </c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ht="6" customHeight="1">
      <c r="A136" s="17"/>
      <c r="B136" s="17"/>
      <c r="C136" s="17"/>
      <c r="D136" s="19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7.25" customHeight="1">
      <c r="A137" s="17"/>
      <c r="B137" s="17"/>
      <c r="C137" s="17"/>
      <c r="D137" s="19" t="s">
        <v>167</v>
      </c>
      <c r="E137" s="17" t="s">
        <v>192</v>
      </c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ht="7.5" customHeight="1">
      <c r="A138" s="17"/>
      <c r="B138" s="17"/>
      <c r="C138" s="17"/>
      <c r="D138" s="40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ht="17.25" customHeight="1">
      <c r="A139" s="17"/>
      <c r="B139" s="17"/>
      <c r="C139" s="17"/>
      <c r="D139" s="40" t="s">
        <v>133</v>
      </c>
      <c r="E139" s="24" t="s">
        <v>418</v>
      </c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ht="17.25" customHeight="1">
      <c r="A140" s="17"/>
      <c r="B140" s="17"/>
      <c r="C140" s="17"/>
      <c r="D140" s="40"/>
      <c r="E140" s="24" t="s">
        <v>419</v>
      </c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ht="17.25" customHeight="1">
      <c r="A141" s="17"/>
      <c r="B141" s="17"/>
      <c r="C141" s="17"/>
      <c r="D141" s="40"/>
      <c r="E141" s="122" t="s">
        <v>420</v>
      </c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14" ht="17.25" customHeight="1">
      <c r="A142" s="17"/>
      <c r="B142" s="17"/>
      <c r="C142" s="17"/>
      <c r="D142" s="40"/>
      <c r="E142" s="122" t="s">
        <v>461</v>
      </c>
      <c r="F142" s="122"/>
      <c r="G142" s="122"/>
      <c r="H142" s="122"/>
      <c r="I142" s="122"/>
      <c r="J142" s="122"/>
      <c r="K142" s="122"/>
      <c r="L142" s="122"/>
      <c r="M142" s="122"/>
      <c r="N142" s="122"/>
    </row>
    <row r="143" spans="1:14" ht="17.25" customHeight="1">
      <c r="A143" s="17"/>
      <c r="B143" s="17"/>
      <c r="C143" s="17"/>
      <c r="D143" s="40"/>
      <c r="E143" s="24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ht="17.25" customHeight="1">
      <c r="A144" s="17"/>
      <c r="B144" s="17"/>
      <c r="C144" s="17"/>
      <c r="D144" s="40"/>
      <c r="E144" s="24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ht="17.25" customHeight="1">
      <c r="A145" s="17"/>
      <c r="B145" s="17"/>
      <c r="C145" s="17"/>
      <c r="D145" s="40"/>
      <c r="E145" s="24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ht="17.25" customHeight="1">
      <c r="A146" s="17"/>
      <c r="B146" s="17"/>
      <c r="C146" s="17"/>
      <c r="D146" s="17"/>
    </row>
    <row r="147" spans="1:14" ht="17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 ht="17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 ht="17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 ht="17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ht="17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ht="17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 ht="17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ht="17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 ht="17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 ht="17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 spans="1:14" ht="17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ht="17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 ht="17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 ht="17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ht="17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 ht="17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pans="1:14" ht="17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 ht="17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 ht="17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 spans="1:14" ht="17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pans="1:14" ht="17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 spans="1:14" ht="17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pans="1:14" ht="17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14" ht="17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ht="17.25" customHeight="1">
      <c r="A171" s="17"/>
      <c r="B171" s="17"/>
      <c r="C171" s="17"/>
      <c r="D171" s="19"/>
      <c r="E171" s="20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14" ht="17.25" customHeight="1">
      <c r="A172" s="17"/>
      <c r="B172" s="17"/>
      <c r="C172" s="17"/>
      <c r="D172" s="19"/>
      <c r="E172" s="20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14" ht="17.25" customHeight="1">
      <c r="A173" s="17"/>
      <c r="B173" s="17"/>
      <c r="C173" s="17"/>
      <c r="D173" s="19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1:14" ht="17.25" customHeight="1">
      <c r="A174" s="17"/>
      <c r="B174" s="17"/>
      <c r="C174" s="17"/>
      <c r="D174" s="19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pans="1:14" ht="17.25" customHeight="1">
      <c r="A175" s="17"/>
      <c r="B175" s="17"/>
      <c r="C175" s="17"/>
      <c r="D175" s="19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 ht="17.25" customHeight="1">
      <c r="A176" s="17"/>
      <c r="B176" s="17"/>
      <c r="C176" s="17"/>
      <c r="D176" s="19"/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pans="1:14" ht="17.25" customHeight="1">
      <c r="A177" s="17"/>
      <c r="B177" s="17"/>
      <c r="C177" s="17"/>
      <c r="D177" s="19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ht="17.25" customHeight="1">
      <c r="A178" s="17"/>
      <c r="B178" s="17"/>
      <c r="C178" s="17"/>
      <c r="D178" s="41"/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pans="1:14" ht="17.25" customHeight="1">
      <c r="A179" s="17"/>
      <c r="B179" s="17"/>
      <c r="C179" s="17"/>
      <c r="D179" s="24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ht="17.25" customHeight="1">
      <c r="A180" s="17"/>
      <c r="B180" s="17"/>
      <c r="C180" s="17"/>
      <c r="D180" s="24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1:14" ht="17.25" customHeight="1">
      <c r="A181" s="17"/>
      <c r="B181" s="17"/>
      <c r="C181" s="17"/>
      <c r="D181" s="24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pans="1:14" ht="17.25" customHeight="1">
      <c r="D182" s="15"/>
    </row>
    <row r="183" spans="1:14" ht="17.25" customHeight="1"/>
  </sheetData>
  <mergeCells count="4">
    <mergeCell ref="A1:P1"/>
    <mergeCell ref="F108:G108"/>
    <mergeCell ref="C111:K111"/>
    <mergeCell ref="C116:J116"/>
  </mergeCells>
  <phoneticPr fontId="3"/>
  <pageMargins left="0.31496062992125984" right="0.11811023622047245" top="0.59055118110236227" bottom="0.59055118110236227" header="0.51181102362204722" footer="0.31496062992125984"/>
  <pageSetup paperSize="9" scale="90" orientation="portrait" horizontalDpi="4294967292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S53"/>
  <sheetViews>
    <sheetView zoomScale="70" zoomScaleNormal="70" zoomScaleSheetLayoutView="75" workbookViewId="0"/>
  </sheetViews>
  <sheetFormatPr defaultRowHeight="13.2"/>
  <cols>
    <col min="1" max="1" width="1.109375" style="3" customWidth="1"/>
    <col min="2" max="2" width="3.21875" style="3" customWidth="1"/>
    <col min="3" max="18" width="13.44140625" style="3" customWidth="1"/>
    <col min="19" max="19" width="6.21875" style="3" customWidth="1"/>
    <col min="20" max="20" width="1.44140625" style="3" customWidth="1"/>
    <col min="21" max="21" width="8.6640625" style="3" customWidth="1"/>
    <col min="22" max="26" width="12.33203125" style="3" customWidth="1"/>
    <col min="27" max="257" width="9" style="3"/>
    <col min="258" max="258" width="3.21875" style="3" customWidth="1"/>
    <col min="259" max="274" width="13.44140625" style="3" customWidth="1"/>
    <col min="275" max="275" width="6.21875" style="3" customWidth="1"/>
    <col min="276" max="276" width="1.44140625" style="3" customWidth="1"/>
    <col min="277" max="277" width="8.6640625" style="3" customWidth="1"/>
    <col min="278" max="282" width="12.33203125" style="3" customWidth="1"/>
    <col min="283" max="513" width="9" style="3"/>
    <col min="514" max="514" width="3.21875" style="3" customWidth="1"/>
    <col min="515" max="530" width="13.44140625" style="3" customWidth="1"/>
    <col min="531" max="531" width="6.21875" style="3" customWidth="1"/>
    <col min="532" max="532" width="1.44140625" style="3" customWidth="1"/>
    <col min="533" max="533" width="8.6640625" style="3" customWidth="1"/>
    <col min="534" max="538" width="12.33203125" style="3" customWidth="1"/>
    <col min="539" max="769" width="9" style="3"/>
    <col min="770" max="770" width="3.21875" style="3" customWidth="1"/>
    <col min="771" max="786" width="13.44140625" style="3" customWidth="1"/>
    <col min="787" max="787" width="6.21875" style="3" customWidth="1"/>
    <col min="788" max="788" width="1.44140625" style="3" customWidth="1"/>
    <col min="789" max="789" width="8.6640625" style="3" customWidth="1"/>
    <col min="790" max="794" width="12.33203125" style="3" customWidth="1"/>
    <col min="795" max="1025" width="9" style="3"/>
    <col min="1026" max="1026" width="3.21875" style="3" customWidth="1"/>
    <col min="1027" max="1042" width="13.44140625" style="3" customWidth="1"/>
    <col min="1043" max="1043" width="6.21875" style="3" customWidth="1"/>
    <col min="1044" max="1044" width="1.44140625" style="3" customWidth="1"/>
    <col min="1045" max="1045" width="8.6640625" style="3" customWidth="1"/>
    <col min="1046" max="1050" width="12.33203125" style="3" customWidth="1"/>
    <col min="1051" max="1281" width="9" style="3"/>
    <col min="1282" max="1282" width="3.21875" style="3" customWidth="1"/>
    <col min="1283" max="1298" width="13.44140625" style="3" customWidth="1"/>
    <col min="1299" max="1299" width="6.21875" style="3" customWidth="1"/>
    <col min="1300" max="1300" width="1.44140625" style="3" customWidth="1"/>
    <col min="1301" max="1301" width="8.6640625" style="3" customWidth="1"/>
    <col min="1302" max="1306" width="12.33203125" style="3" customWidth="1"/>
    <col min="1307" max="1537" width="9" style="3"/>
    <col min="1538" max="1538" width="3.21875" style="3" customWidth="1"/>
    <col min="1539" max="1554" width="13.44140625" style="3" customWidth="1"/>
    <col min="1555" max="1555" width="6.21875" style="3" customWidth="1"/>
    <col min="1556" max="1556" width="1.44140625" style="3" customWidth="1"/>
    <col min="1557" max="1557" width="8.6640625" style="3" customWidth="1"/>
    <col min="1558" max="1562" width="12.33203125" style="3" customWidth="1"/>
    <col min="1563" max="1793" width="9" style="3"/>
    <col min="1794" max="1794" width="3.21875" style="3" customWidth="1"/>
    <col min="1795" max="1810" width="13.44140625" style="3" customWidth="1"/>
    <col min="1811" max="1811" width="6.21875" style="3" customWidth="1"/>
    <col min="1812" max="1812" width="1.44140625" style="3" customWidth="1"/>
    <col min="1813" max="1813" width="8.6640625" style="3" customWidth="1"/>
    <col min="1814" max="1818" width="12.33203125" style="3" customWidth="1"/>
    <col min="1819" max="2049" width="9" style="3"/>
    <col min="2050" max="2050" width="3.21875" style="3" customWidth="1"/>
    <col min="2051" max="2066" width="13.44140625" style="3" customWidth="1"/>
    <col min="2067" max="2067" width="6.21875" style="3" customWidth="1"/>
    <col min="2068" max="2068" width="1.44140625" style="3" customWidth="1"/>
    <col min="2069" max="2069" width="8.6640625" style="3" customWidth="1"/>
    <col min="2070" max="2074" width="12.33203125" style="3" customWidth="1"/>
    <col min="2075" max="2305" width="9" style="3"/>
    <col min="2306" max="2306" width="3.21875" style="3" customWidth="1"/>
    <col min="2307" max="2322" width="13.44140625" style="3" customWidth="1"/>
    <col min="2323" max="2323" width="6.21875" style="3" customWidth="1"/>
    <col min="2324" max="2324" width="1.44140625" style="3" customWidth="1"/>
    <col min="2325" max="2325" width="8.6640625" style="3" customWidth="1"/>
    <col min="2326" max="2330" width="12.33203125" style="3" customWidth="1"/>
    <col min="2331" max="2561" width="9" style="3"/>
    <col min="2562" max="2562" width="3.21875" style="3" customWidth="1"/>
    <col min="2563" max="2578" width="13.44140625" style="3" customWidth="1"/>
    <col min="2579" max="2579" width="6.21875" style="3" customWidth="1"/>
    <col min="2580" max="2580" width="1.44140625" style="3" customWidth="1"/>
    <col min="2581" max="2581" width="8.6640625" style="3" customWidth="1"/>
    <col min="2582" max="2586" width="12.33203125" style="3" customWidth="1"/>
    <col min="2587" max="2817" width="9" style="3"/>
    <col min="2818" max="2818" width="3.21875" style="3" customWidth="1"/>
    <col min="2819" max="2834" width="13.44140625" style="3" customWidth="1"/>
    <col min="2835" max="2835" width="6.21875" style="3" customWidth="1"/>
    <col min="2836" max="2836" width="1.44140625" style="3" customWidth="1"/>
    <col min="2837" max="2837" width="8.6640625" style="3" customWidth="1"/>
    <col min="2838" max="2842" width="12.33203125" style="3" customWidth="1"/>
    <col min="2843" max="3073" width="9" style="3"/>
    <col min="3074" max="3074" width="3.21875" style="3" customWidth="1"/>
    <col min="3075" max="3090" width="13.44140625" style="3" customWidth="1"/>
    <col min="3091" max="3091" width="6.21875" style="3" customWidth="1"/>
    <col min="3092" max="3092" width="1.44140625" style="3" customWidth="1"/>
    <col min="3093" max="3093" width="8.6640625" style="3" customWidth="1"/>
    <col min="3094" max="3098" width="12.33203125" style="3" customWidth="1"/>
    <col min="3099" max="3329" width="9" style="3"/>
    <col min="3330" max="3330" width="3.21875" style="3" customWidth="1"/>
    <col min="3331" max="3346" width="13.44140625" style="3" customWidth="1"/>
    <col min="3347" max="3347" width="6.21875" style="3" customWidth="1"/>
    <col min="3348" max="3348" width="1.44140625" style="3" customWidth="1"/>
    <col min="3349" max="3349" width="8.6640625" style="3" customWidth="1"/>
    <col min="3350" max="3354" width="12.33203125" style="3" customWidth="1"/>
    <col min="3355" max="3585" width="9" style="3"/>
    <col min="3586" max="3586" width="3.21875" style="3" customWidth="1"/>
    <col min="3587" max="3602" width="13.44140625" style="3" customWidth="1"/>
    <col min="3603" max="3603" width="6.21875" style="3" customWidth="1"/>
    <col min="3604" max="3604" width="1.44140625" style="3" customWidth="1"/>
    <col min="3605" max="3605" width="8.6640625" style="3" customWidth="1"/>
    <col min="3606" max="3610" width="12.33203125" style="3" customWidth="1"/>
    <col min="3611" max="3841" width="9" style="3"/>
    <col min="3842" max="3842" width="3.21875" style="3" customWidth="1"/>
    <col min="3843" max="3858" width="13.44140625" style="3" customWidth="1"/>
    <col min="3859" max="3859" width="6.21875" style="3" customWidth="1"/>
    <col min="3860" max="3860" width="1.44140625" style="3" customWidth="1"/>
    <col min="3861" max="3861" width="8.6640625" style="3" customWidth="1"/>
    <col min="3862" max="3866" width="12.33203125" style="3" customWidth="1"/>
    <col min="3867" max="4097" width="9" style="3"/>
    <col min="4098" max="4098" width="3.21875" style="3" customWidth="1"/>
    <col min="4099" max="4114" width="13.44140625" style="3" customWidth="1"/>
    <col min="4115" max="4115" width="6.21875" style="3" customWidth="1"/>
    <col min="4116" max="4116" width="1.44140625" style="3" customWidth="1"/>
    <col min="4117" max="4117" width="8.6640625" style="3" customWidth="1"/>
    <col min="4118" max="4122" width="12.33203125" style="3" customWidth="1"/>
    <col min="4123" max="4353" width="9" style="3"/>
    <col min="4354" max="4354" width="3.21875" style="3" customWidth="1"/>
    <col min="4355" max="4370" width="13.44140625" style="3" customWidth="1"/>
    <col min="4371" max="4371" width="6.21875" style="3" customWidth="1"/>
    <col min="4372" max="4372" width="1.44140625" style="3" customWidth="1"/>
    <col min="4373" max="4373" width="8.6640625" style="3" customWidth="1"/>
    <col min="4374" max="4378" width="12.33203125" style="3" customWidth="1"/>
    <col min="4379" max="4609" width="9" style="3"/>
    <col min="4610" max="4610" width="3.21875" style="3" customWidth="1"/>
    <col min="4611" max="4626" width="13.44140625" style="3" customWidth="1"/>
    <col min="4627" max="4627" width="6.21875" style="3" customWidth="1"/>
    <col min="4628" max="4628" width="1.44140625" style="3" customWidth="1"/>
    <col min="4629" max="4629" width="8.6640625" style="3" customWidth="1"/>
    <col min="4630" max="4634" width="12.33203125" style="3" customWidth="1"/>
    <col min="4635" max="4865" width="9" style="3"/>
    <col min="4866" max="4866" width="3.21875" style="3" customWidth="1"/>
    <col min="4867" max="4882" width="13.44140625" style="3" customWidth="1"/>
    <col min="4883" max="4883" width="6.21875" style="3" customWidth="1"/>
    <col min="4884" max="4884" width="1.44140625" style="3" customWidth="1"/>
    <col min="4885" max="4885" width="8.6640625" style="3" customWidth="1"/>
    <col min="4886" max="4890" width="12.33203125" style="3" customWidth="1"/>
    <col min="4891" max="5121" width="9" style="3"/>
    <col min="5122" max="5122" width="3.21875" style="3" customWidth="1"/>
    <col min="5123" max="5138" width="13.44140625" style="3" customWidth="1"/>
    <col min="5139" max="5139" width="6.21875" style="3" customWidth="1"/>
    <col min="5140" max="5140" width="1.44140625" style="3" customWidth="1"/>
    <col min="5141" max="5141" width="8.6640625" style="3" customWidth="1"/>
    <col min="5142" max="5146" width="12.33203125" style="3" customWidth="1"/>
    <col min="5147" max="5377" width="9" style="3"/>
    <col min="5378" max="5378" width="3.21875" style="3" customWidth="1"/>
    <col min="5379" max="5394" width="13.44140625" style="3" customWidth="1"/>
    <col min="5395" max="5395" width="6.21875" style="3" customWidth="1"/>
    <col min="5396" max="5396" width="1.44140625" style="3" customWidth="1"/>
    <col min="5397" max="5397" width="8.6640625" style="3" customWidth="1"/>
    <col min="5398" max="5402" width="12.33203125" style="3" customWidth="1"/>
    <col min="5403" max="5633" width="9" style="3"/>
    <col min="5634" max="5634" width="3.21875" style="3" customWidth="1"/>
    <col min="5635" max="5650" width="13.44140625" style="3" customWidth="1"/>
    <col min="5651" max="5651" width="6.21875" style="3" customWidth="1"/>
    <col min="5652" max="5652" width="1.44140625" style="3" customWidth="1"/>
    <col min="5653" max="5653" width="8.6640625" style="3" customWidth="1"/>
    <col min="5654" max="5658" width="12.33203125" style="3" customWidth="1"/>
    <col min="5659" max="5889" width="9" style="3"/>
    <col min="5890" max="5890" width="3.21875" style="3" customWidth="1"/>
    <col min="5891" max="5906" width="13.44140625" style="3" customWidth="1"/>
    <col min="5907" max="5907" width="6.21875" style="3" customWidth="1"/>
    <col min="5908" max="5908" width="1.44140625" style="3" customWidth="1"/>
    <col min="5909" max="5909" width="8.6640625" style="3" customWidth="1"/>
    <col min="5910" max="5914" width="12.33203125" style="3" customWidth="1"/>
    <col min="5915" max="6145" width="9" style="3"/>
    <col min="6146" max="6146" width="3.21875" style="3" customWidth="1"/>
    <col min="6147" max="6162" width="13.44140625" style="3" customWidth="1"/>
    <col min="6163" max="6163" width="6.21875" style="3" customWidth="1"/>
    <col min="6164" max="6164" width="1.44140625" style="3" customWidth="1"/>
    <col min="6165" max="6165" width="8.6640625" style="3" customWidth="1"/>
    <col min="6166" max="6170" width="12.33203125" style="3" customWidth="1"/>
    <col min="6171" max="6401" width="9" style="3"/>
    <col min="6402" max="6402" width="3.21875" style="3" customWidth="1"/>
    <col min="6403" max="6418" width="13.44140625" style="3" customWidth="1"/>
    <col min="6419" max="6419" width="6.21875" style="3" customWidth="1"/>
    <col min="6420" max="6420" width="1.44140625" style="3" customWidth="1"/>
    <col min="6421" max="6421" width="8.6640625" style="3" customWidth="1"/>
    <col min="6422" max="6426" width="12.33203125" style="3" customWidth="1"/>
    <col min="6427" max="6657" width="9" style="3"/>
    <col min="6658" max="6658" width="3.21875" style="3" customWidth="1"/>
    <col min="6659" max="6674" width="13.44140625" style="3" customWidth="1"/>
    <col min="6675" max="6675" width="6.21875" style="3" customWidth="1"/>
    <col min="6676" max="6676" width="1.44140625" style="3" customWidth="1"/>
    <col min="6677" max="6677" width="8.6640625" style="3" customWidth="1"/>
    <col min="6678" max="6682" width="12.33203125" style="3" customWidth="1"/>
    <col min="6683" max="6913" width="9" style="3"/>
    <col min="6914" max="6914" width="3.21875" style="3" customWidth="1"/>
    <col min="6915" max="6930" width="13.44140625" style="3" customWidth="1"/>
    <col min="6931" max="6931" width="6.21875" style="3" customWidth="1"/>
    <col min="6932" max="6932" width="1.44140625" style="3" customWidth="1"/>
    <col min="6933" max="6933" width="8.6640625" style="3" customWidth="1"/>
    <col min="6934" max="6938" width="12.33203125" style="3" customWidth="1"/>
    <col min="6939" max="7169" width="9" style="3"/>
    <col min="7170" max="7170" width="3.21875" style="3" customWidth="1"/>
    <col min="7171" max="7186" width="13.44140625" style="3" customWidth="1"/>
    <col min="7187" max="7187" width="6.21875" style="3" customWidth="1"/>
    <col min="7188" max="7188" width="1.44140625" style="3" customWidth="1"/>
    <col min="7189" max="7189" width="8.6640625" style="3" customWidth="1"/>
    <col min="7190" max="7194" width="12.33203125" style="3" customWidth="1"/>
    <col min="7195" max="7425" width="9" style="3"/>
    <col min="7426" max="7426" width="3.21875" style="3" customWidth="1"/>
    <col min="7427" max="7442" width="13.44140625" style="3" customWidth="1"/>
    <col min="7443" max="7443" width="6.21875" style="3" customWidth="1"/>
    <col min="7444" max="7444" width="1.44140625" style="3" customWidth="1"/>
    <col min="7445" max="7445" width="8.6640625" style="3" customWidth="1"/>
    <col min="7446" max="7450" width="12.33203125" style="3" customWidth="1"/>
    <col min="7451" max="7681" width="9" style="3"/>
    <col min="7682" max="7682" width="3.21875" style="3" customWidth="1"/>
    <col min="7683" max="7698" width="13.44140625" style="3" customWidth="1"/>
    <col min="7699" max="7699" width="6.21875" style="3" customWidth="1"/>
    <col min="7700" max="7700" width="1.44140625" style="3" customWidth="1"/>
    <col min="7701" max="7701" width="8.6640625" style="3" customWidth="1"/>
    <col min="7702" max="7706" width="12.33203125" style="3" customWidth="1"/>
    <col min="7707" max="7937" width="9" style="3"/>
    <col min="7938" max="7938" width="3.21875" style="3" customWidth="1"/>
    <col min="7939" max="7954" width="13.44140625" style="3" customWidth="1"/>
    <col min="7955" max="7955" width="6.21875" style="3" customWidth="1"/>
    <col min="7956" max="7956" width="1.44140625" style="3" customWidth="1"/>
    <col min="7957" max="7957" width="8.6640625" style="3" customWidth="1"/>
    <col min="7958" max="7962" width="12.33203125" style="3" customWidth="1"/>
    <col min="7963" max="8193" width="9" style="3"/>
    <col min="8194" max="8194" width="3.21875" style="3" customWidth="1"/>
    <col min="8195" max="8210" width="13.44140625" style="3" customWidth="1"/>
    <col min="8211" max="8211" width="6.21875" style="3" customWidth="1"/>
    <col min="8212" max="8212" width="1.44140625" style="3" customWidth="1"/>
    <col min="8213" max="8213" width="8.6640625" style="3" customWidth="1"/>
    <col min="8214" max="8218" width="12.33203125" style="3" customWidth="1"/>
    <col min="8219" max="8449" width="9" style="3"/>
    <col min="8450" max="8450" width="3.21875" style="3" customWidth="1"/>
    <col min="8451" max="8466" width="13.44140625" style="3" customWidth="1"/>
    <col min="8467" max="8467" width="6.21875" style="3" customWidth="1"/>
    <col min="8468" max="8468" width="1.44140625" style="3" customWidth="1"/>
    <col min="8469" max="8469" width="8.6640625" style="3" customWidth="1"/>
    <col min="8470" max="8474" width="12.33203125" style="3" customWidth="1"/>
    <col min="8475" max="8705" width="9" style="3"/>
    <col min="8706" max="8706" width="3.21875" style="3" customWidth="1"/>
    <col min="8707" max="8722" width="13.44140625" style="3" customWidth="1"/>
    <col min="8723" max="8723" width="6.21875" style="3" customWidth="1"/>
    <col min="8724" max="8724" width="1.44140625" style="3" customWidth="1"/>
    <col min="8725" max="8725" width="8.6640625" style="3" customWidth="1"/>
    <col min="8726" max="8730" width="12.33203125" style="3" customWidth="1"/>
    <col min="8731" max="8961" width="9" style="3"/>
    <col min="8962" max="8962" width="3.21875" style="3" customWidth="1"/>
    <col min="8963" max="8978" width="13.44140625" style="3" customWidth="1"/>
    <col min="8979" max="8979" width="6.21875" style="3" customWidth="1"/>
    <col min="8980" max="8980" width="1.44140625" style="3" customWidth="1"/>
    <col min="8981" max="8981" width="8.6640625" style="3" customWidth="1"/>
    <col min="8982" max="8986" width="12.33203125" style="3" customWidth="1"/>
    <col min="8987" max="9217" width="9" style="3"/>
    <col min="9218" max="9218" width="3.21875" style="3" customWidth="1"/>
    <col min="9219" max="9234" width="13.44140625" style="3" customWidth="1"/>
    <col min="9235" max="9235" width="6.21875" style="3" customWidth="1"/>
    <col min="9236" max="9236" width="1.44140625" style="3" customWidth="1"/>
    <col min="9237" max="9237" width="8.6640625" style="3" customWidth="1"/>
    <col min="9238" max="9242" width="12.33203125" style="3" customWidth="1"/>
    <col min="9243" max="9473" width="9" style="3"/>
    <col min="9474" max="9474" width="3.21875" style="3" customWidth="1"/>
    <col min="9475" max="9490" width="13.44140625" style="3" customWidth="1"/>
    <col min="9491" max="9491" width="6.21875" style="3" customWidth="1"/>
    <col min="9492" max="9492" width="1.44140625" style="3" customWidth="1"/>
    <col min="9493" max="9493" width="8.6640625" style="3" customWidth="1"/>
    <col min="9494" max="9498" width="12.33203125" style="3" customWidth="1"/>
    <col min="9499" max="9729" width="9" style="3"/>
    <col min="9730" max="9730" width="3.21875" style="3" customWidth="1"/>
    <col min="9731" max="9746" width="13.44140625" style="3" customWidth="1"/>
    <col min="9747" max="9747" width="6.21875" style="3" customWidth="1"/>
    <col min="9748" max="9748" width="1.44140625" style="3" customWidth="1"/>
    <col min="9749" max="9749" width="8.6640625" style="3" customWidth="1"/>
    <col min="9750" max="9754" width="12.33203125" style="3" customWidth="1"/>
    <col min="9755" max="9985" width="9" style="3"/>
    <col min="9986" max="9986" width="3.21875" style="3" customWidth="1"/>
    <col min="9987" max="10002" width="13.44140625" style="3" customWidth="1"/>
    <col min="10003" max="10003" width="6.21875" style="3" customWidth="1"/>
    <col min="10004" max="10004" width="1.44140625" style="3" customWidth="1"/>
    <col min="10005" max="10005" width="8.6640625" style="3" customWidth="1"/>
    <col min="10006" max="10010" width="12.33203125" style="3" customWidth="1"/>
    <col min="10011" max="10241" width="9" style="3"/>
    <col min="10242" max="10242" width="3.21875" style="3" customWidth="1"/>
    <col min="10243" max="10258" width="13.44140625" style="3" customWidth="1"/>
    <col min="10259" max="10259" width="6.21875" style="3" customWidth="1"/>
    <col min="10260" max="10260" width="1.44140625" style="3" customWidth="1"/>
    <col min="10261" max="10261" width="8.6640625" style="3" customWidth="1"/>
    <col min="10262" max="10266" width="12.33203125" style="3" customWidth="1"/>
    <col min="10267" max="10497" width="9" style="3"/>
    <col min="10498" max="10498" width="3.21875" style="3" customWidth="1"/>
    <col min="10499" max="10514" width="13.44140625" style="3" customWidth="1"/>
    <col min="10515" max="10515" width="6.21875" style="3" customWidth="1"/>
    <col min="10516" max="10516" width="1.44140625" style="3" customWidth="1"/>
    <col min="10517" max="10517" width="8.6640625" style="3" customWidth="1"/>
    <col min="10518" max="10522" width="12.33203125" style="3" customWidth="1"/>
    <col min="10523" max="10753" width="9" style="3"/>
    <col min="10754" max="10754" width="3.21875" style="3" customWidth="1"/>
    <col min="10755" max="10770" width="13.44140625" style="3" customWidth="1"/>
    <col min="10771" max="10771" width="6.21875" style="3" customWidth="1"/>
    <col min="10772" max="10772" width="1.44140625" style="3" customWidth="1"/>
    <col min="10773" max="10773" width="8.6640625" style="3" customWidth="1"/>
    <col min="10774" max="10778" width="12.33203125" style="3" customWidth="1"/>
    <col min="10779" max="11009" width="9" style="3"/>
    <col min="11010" max="11010" width="3.21875" style="3" customWidth="1"/>
    <col min="11011" max="11026" width="13.44140625" style="3" customWidth="1"/>
    <col min="11027" max="11027" width="6.21875" style="3" customWidth="1"/>
    <col min="11028" max="11028" width="1.44140625" style="3" customWidth="1"/>
    <col min="11029" max="11029" width="8.6640625" style="3" customWidth="1"/>
    <col min="11030" max="11034" width="12.33203125" style="3" customWidth="1"/>
    <col min="11035" max="11265" width="9" style="3"/>
    <col min="11266" max="11266" width="3.21875" style="3" customWidth="1"/>
    <col min="11267" max="11282" width="13.44140625" style="3" customWidth="1"/>
    <col min="11283" max="11283" width="6.21875" style="3" customWidth="1"/>
    <col min="11284" max="11284" width="1.44140625" style="3" customWidth="1"/>
    <col min="11285" max="11285" width="8.6640625" style="3" customWidth="1"/>
    <col min="11286" max="11290" width="12.33203125" style="3" customWidth="1"/>
    <col min="11291" max="11521" width="9" style="3"/>
    <col min="11522" max="11522" width="3.21875" style="3" customWidth="1"/>
    <col min="11523" max="11538" width="13.44140625" style="3" customWidth="1"/>
    <col min="11539" max="11539" width="6.21875" style="3" customWidth="1"/>
    <col min="11540" max="11540" width="1.44140625" style="3" customWidth="1"/>
    <col min="11541" max="11541" width="8.6640625" style="3" customWidth="1"/>
    <col min="11542" max="11546" width="12.33203125" style="3" customWidth="1"/>
    <col min="11547" max="11777" width="9" style="3"/>
    <col min="11778" max="11778" width="3.21875" style="3" customWidth="1"/>
    <col min="11779" max="11794" width="13.44140625" style="3" customWidth="1"/>
    <col min="11795" max="11795" width="6.21875" style="3" customWidth="1"/>
    <col min="11796" max="11796" width="1.44140625" style="3" customWidth="1"/>
    <col min="11797" max="11797" width="8.6640625" style="3" customWidth="1"/>
    <col min="11798" max="11802" width="12.33203125" style="3" customWidth="1"/>
    <col min="11803" max="12033" width="9" style="3"/>
    <col min="12034" max="12034" width="3.21875" style="3" customWidth="1"/>
    <col min="12035" max="12050" width="13.44140625" style="3" customWidth="1"/>
    <col min="12051" max="12051" width="6.21875" style="3" customWidth="1"/>
    <col min="12052" max="12052" width="1.44140625" style="3" customWidth="1"/>
    <col min="12053" max="12053" width="8.6640625" style="3" customWidth="1"/>
    <col min="12054" max="12058" width="12.33203125" style="3" customWidth="1"/>
    <col min="12059" max="12289" width="9" style="3"/>
    <col min="12290" max="12290" width="3.21875" style="3" customWidth="1"/>
    <col min="12291" max="12306" width="13.44140625" style="3" customWidth="1"/>
    <col min="12307" max="12307" width="6.21875" style="3" customWidth="1"/>
    <col min="12308" max="12308" width="1.44140625" style="3" customWidth="1"/>
    <col min="12309" max="12309" width="8.6640625" style="3" customWidth="1"/>
    <col min="12310" max="12314" width="12.33203125" style="3" customWidth="1"/>
    <col min="12315" max="12545" width="9" style="3"/>
    <col min="12546" max="12546" width="3.21875" style="3" customWidth="1"/>
    <col min="12547" max="12562" width="13.44140625" style="3" customWidth="1"/>
    <col min="12563" max="12563" width="6.21875" style="3" customWidth="1"/>
    <col min="12564" max="12564" width="1.44140625" style="3" customWidth="1"/>
    <col min="12565" max="12565" width="8.6640625" style="3" customWidth="1"/>
    <col min="12566" max="12570" width="12.33203125" style="3" customWidth="1"/>
    <col min="12571" max="12801" width="9" style="3"/>
    <col min="12802" max="12802" width="3.21875" style="3" customWidth="1"/>
    <col min="12803" max="12818" width="13.44140625" style="3" customWidth="1"/>
    <col min="12819" max="12819" width="6.21875" style="3" customWidth="1"/>
    <col min="12820" max="12820" width="1.44140625" style="3" customWidth="1"/>
    <col min="12821" max="12821" width="8.6640625" style="3" customWidth="1"/>
    <col min="12822" max="12826" width="12.33203125" style="3" customWidth="1"/>
    <col min="12827" max="13057" width="9" style="3"/>
    <col min="13058" max="13058" width="3.21875" style="3" customWidth="1"/>
    <col min="13059" max="13074" width="13.44140625" style="3" customWidth="1"/>
    <col min="13075" max="13075" width="6.21875" style="3" customWidth="1"/>
    <col min="13076" max="13076" width="1.44140625" style="3" customWidth="1"/>
    <col min="13077" max="13077" width="8.6640625" style="3" customWidth="1"/>
    <col min="13078" max="13082" width="12.33203125" style="3" customWidth="1"/>
    <col min="13083" max="13313" width="9" style="3"/>
    <col min="13314" max="13314" width="3.21875" style="3" customWidth="1"/>
    <col min="13315" max="13330" width="13.44140625" style="3" customWidth="1"/>
    <col min="13331" max="13331" width="6.21875" style="3" customWidth="1"/>
    <col min="13332" max="13332" width="1.44140625" style="3" customWidth="1"/>
    <col min="13333" max="13333" width="8.6640625" style="3" customWidth="1"/>
    <col min="13334" max="13338" width="12.33203125" style="3" customWidth="1"/>
    <col min="13339" max="13569" width="9" style="3"/>
    <col min="13570" max="13570" width="3.21875" style="3" customWidth="1"/>
    <col min="13571" max="13586" width="13.44140625" style="3" customWidth="1"/>
    <col min="13587" max="13587" width="6.21875" style="3" customWidth="1"/>
    <col min="13588" max="13588" width="1.44140625" style="3" customWidth="1"/>
    <col min="13589" max="13589" width="8.6640625" style="3" customWidth="1"/>
    <col min="13590" max="13594" width="12.33203125" style="3" customWidth="1"/>
    <col min="13595" max="13825" width="9" style="3"/>
    <col min="13826" max="13826" width="3.21875" style="3" customWidth="1"/>
    <col min="13827" max="13842" width="13.44140625" style="3" customWidth="1"/>
    <col min="13843" max="13843" width="6.21875" style="3" customWidth="1"/>
    <col min="13844" max="13844" width="1.44140625" style="3" customWidth="1"/>
    <col min="13845" max="13845" width="8.6640625" style="3" customWidth="1"/>
    <col min="13846" max="13850" width="12.33203125" style="3" customWidth="1"/>
    <col min="13851" max="14081" width="9" style="3"/>
    <col min="14082" max="14082" width="3.21875" style="3" customWidth="1"/>
    <col min="14083" max="14098" width="13.44140625" style="3" customWidth="1"/>
    <col min="14099" max="14099" width="6.21875" style="3" customWidth="1"/>
    <col min="14100" max="14100" width="1.44140625" style="3" customWidth="1"/>
    <col min="14101" max="14101" width="8.6640625" style="3" customWidth="1"/>
    <col min="14102" max="14106" width="12.33203125" style="3" customWidth="1"/>
    <col min="14107" max="14337" width="9" style="3"/>
    <col min="14338" max="14338" width="3.21875" style="3" customWidth="1"/>
    <col min="14339" max="14354" width="13.44140625" style="3" customWidth="1"/>
    <col min="14355" max="14355" width="6.21875" style="3" customWidth="1"/>
    <col min="14356" max="14356" width="1.44140625" style="3" customWidth="1"/>
    <col min="14357" max="14357" width="8.6640625" style="3" customWidth="1"/>
    <col min="14358" max="14362" width="12.33203125" style="3" customWidth="1"/>
    <col min="14363" max="14593" width="9" style="3"/>
    <col min="14594" max="14594" width="3.21875" style="3" customWidth="1"/>
    <col min="14595" max="14610" width="13.44140625" style="3" customWidth="1"/>
    <col min="14611" max="14611" width="6.21875" style="3" customWidth="1"/>
    <col min="14612" max="14612" width="1.44140625" style="3" customWidth="1"/>
    <col min="14613" max="14613" width="8.6640625" style="3" customWidth="1"/>
    <col min="14614" max="14618" width="12.33203125" style="3" customWidth="1"/>
    <col min="14619" max="14849" width="9" style="3"/>
    <col min="14850" max="14850" width="3.21875" style="3" customWidth="1"/>
    <col min="14851" max="14866" width="13.44140625" style="3" customWidth="1"/>
    <col min="14867" max="14867" width="6.21875" style="3" customWidth="1"/>
    <col min="14868" max="14868" width="1.44140625" style="3" customWidth="1"/>
    <col min="14869" max="14869" width="8.6640625" style="3" customWidth="1"/>
    <col min="14870" max="14874" width="12.33203125" style="3" customWidth="1"/>
    <col min="14875" max="15105" width="9" style="3"/>
    <col min="15106" max="15106" width="3.21875" style="3" customWidth="1"/>
    <col min="15107" max="15122" width="13.44140625" style="3" customWidth="1"/>
    <col min="15123" max="15123" width="6.21875" style="3" customWidth="1"/>
    <col min="15124" max="15124" width="1.44140625" style="3" customWidth="1"/>
    <col min="15125" max="15125" width="8.6640625" style="3" customWidth="1"/>
    <col min="15126" max="15130" width="12.33203125" style="3" customWidth="1"/>
    <col min="15131" max="15361" width="9" style="3"/>
    <col min="15362" max="15362" width="3.21875" style="3" customWidth="1"/>
    <col min="15363" max="15378" width="13.44140625" style="3" customWidth="1"/>
    <col min="15379" max="15379" width="6.21875" style="3" customWidth="1"/>
    <col min="15380" max="15380" width="1.44140625" style="3" customWidth="1"/>
    <col min="15381" max="15381" width="8.6640625" style="3" customWidth="1"/>
    <col min="15382" max="15386" width="12.33203125" style="3" customWidth="1"/>
    <col min="15387" max="15617" width="9" style="3"/>
    <col min="15618" max="15618" width="3.21875" style="3" customWidth="1"/>
    <col min="15619" max="15634" width="13.44140625" style="3" customWidth="1"/>
    <col min="15635" max="15635" width="6.21875" style="3" customWidth="1"/>
    <col min="15636" max="15636" width="1.44140625" style="3" customWidth="1"/>
    <col min="15637" max="15637" width="8.6640625" style="3" customWidth="1"/>
    <col min="15638" max="15642" width="12.33203125" style="3" customWidth="1"/>
    <col min="15643" max="15873" width="9" style="3"/>
    <col min="15874" max="15874" width="3.21875" style="3" customWidth="1"/>
    <col min="15875" max="15890" width="13.44140625" style="3" customWidth="1"/>
    <col min="15891" max="15891" width="6.21875" style="3" customWidth="1"/>
    <col min="15892" max="15892" width="1.44140625" style="3" customWidth="1"/>
    <col min="15893" max="15893" width="8.6640625" style="3" customWidth="1"/>
    <col min="15894" max="15898" width="12.33203125" style="3" customWidth="1"/>
    <col min="15899" max="16129" width="9" style="3"/>
    <col min="16130" max="16130" width="3.21875" style="3" customWidth="1"/>
    <col min="16131" max="16146" width="13.44140625" style="3" customWidth="1"/>
    <col min="16147" max="16147" width="6.21875" style="3" customWidth="1"/>
    <col min="16148" max="16148" width="1.44140625" style="3" customWidth="1"/>
    <col min="16149" max="16149" width="8.6640625" style="3" customWidth="1"/>
    <col min="16150" max="16154" width="12.33203125" style="3" customWidth="1"/>
    <col min="16155" max="16384" width="9" style="3"/>
  </cols>
  <sheetData>
    <row r="1" spans="2:19" ht="33">
      <c r="B1" s="126"/>
      <c r="C1" s="127"/>
      <c r="D1" s="2"/>
      <c r="E1" s="128"/>
      <c r="F1" s="129" t="s">
        <v>432</v>
      </c>
      <c r="G1" s="128"/>
      <c r="H1" s="128"/>
      <c r="I1" s="128"/>
      <c r="J1" s="128"/>
      <c r="K1" s="2"/>
      <c r="L1" s="2"/>
      <c r="M1" s="2"/>
      <c r="N1" s="2"/>
      <c r="O1" s="2"/>
      <c r="P1" s="2"/>
      <c r="Q1" s="2"/>
      <c r="R1" s="2"/>
      <c r="S1" s="2"/>
    </row>
    <row r="2" spans="2:19" ht="12.75" customHeight="1">
      <c r="B2" s="4"/>
      <c r="C2" s="1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21" customHeight="1">
      <c r="B3" s="131" t="s">
        <v>1</v>
      </c>
      <c r="C3" s="13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7.5" customHeight="1">
      <c r="B4" s="131"/>
      <c r="C4" s="13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21" customHeight="1">
      <c r="B5" s="133" t="s">
        <v>10</v>
      </c>
      <c r="C5" s="6" t="s">
        <v>428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9" customHeight="1">
      <c r="B6" s="133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21" customHeight="1">
      <c r="B7" s="133" t="s">
        <v>11</v>
      </c>
      <c r="C7" s="5" t="s">
        <v>235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0.5" customHeight="1">
      <c r="B8" s="13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21" customHeight="1">
      <c r="B9" s="134"/>
      <c r="C9" s="5" t="s">
        <v>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2" customHeight="1">
      <c r="B10" s="5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21" customHeight="1">
      <c r="B11" s="131" t="s">
        <v>2</v>
      </c>
      <c r="C11" s="130"/>
      <c r="D11" s="6"/>
      <c r="E11" s="2"/>
      <c r="F11" s="2"/>
      <c r="G11" s="2"/>
      <c r="H11" s="2"/>
      <c r="I11" s="2"/>
      <c r="J11" s="2"/>
      <c r="K11" s="2"/>
      <c r="L11" s="2"/>
      <c r="N11" s="135"/>
      <c r="O11" s="135" t="s">
        <v>12</v>
      </c>
      <c r="P11" s="2"/>
      <c r="Q11" s="2"/>
      <c r="R11" s="2"/>
      <c r="S11" s="2"/>
    </row>
    <row r="12" spans="2:19" ht="11.25" customHeight="1">
      <c r="B12" s="131"/>
      <c r="C12" s="130"/>
      <c r="D12" s="6"/>
      <c r="E12" s="2"/>
      <c r="F12" s="2"/>
      <c r="G12" s="2"/>
      <c r="H12" s="2"/>
      <c r="I12" s="2"/>
      <c r="J12" s="2"/>
      <c r="K12" s="2"/>
      <c r="L12" s="2"/>
      <c r="M12" s="2"/>
      <c r="P12" s="2"/>
      <c r="Q12" s="2"/>
      <c r="R12" s="2"/>
      <c r="S12" s="2"/>
    </row>
    <row r="13" spans="2:19" ht="21.75" customHeight="1">
      <c r="C13" s="2" t="s">
        <v>429</v>
      </c>
      <c r="E13" s="2" t="s">
        <v>13</v>
      </c>
      <c r="F13" s="2"/>
      <c r="G13" s="2" t="s">
        <v>47</v>
      </c>
      <c r="H13" s="2"/>
      <c r="K13" s="2"/>
      <c r="N13" s="136"/>
      <c r="O13" s="136" t="s">
        <v>396</v>
      </c>
      <c r="P13" s="137"/>
      <c r="Q13" s="137"/>
      <c r="R13" s="137"/>
      <c r="S13" s="137"/>
    </row>
    <row r="14" spans="2:19" ht="21.75" customHeight="1">
      <c r="C14" s="2"/>
      <c r="E14" s="2"/>
      <c r="F14" s="2"/>
      <c r="G14" s="2"/>
      <c r="H14" s="2"/>
      <c r="I14" s="2"/>
      <c r="K14" s="2"/>
      <c r="L14" s="2"/>
      <c r="N14" s="137"/>
      <c r="O14" s="136" t="s">
        <v>397</v>
      </c>
      <c r="P14" s="137"/>
      <c r="Q14" s="137"/>
      <c r="R14" s="137"/>
      <c r="S14" s="137"/>
    </row>
    <row r="15" spans="2:19" ht="21.75" customHeight="1">
      <c r="B15" s="138"/>
      <c r="C15" s="2" t="s">
        <v>430</v>
      </c>
      <c r="E15" s="2" t="s">
        <v>399</v>
      </c>
      <c r="F15" s="2"/>
      <c r="G15" s="2"/>
      <c r="H15" s="2"/>
      <c r="I15" s="2"/>
      <c r="K15" s="2"/>
      <c r="L15" s="2"/>
      <c r="N15" s="137"/>
      <c r="O15" s="136" t="s">
        <v>239</v>
      </c>
      <c r="P15" s="139"/>
      <c r="Q15" s="139"/>
      <c r="R15" s="139"/>
      <c r="S15" s="139"/>
    </row>
    <row r="16" spans="2:19" ht="21.75" customHeight="1">
      <c r="B16" s="138"/>
      <c r="C16" s="140"/>
      <c r="E16" s="2"/>
      <c r="F16" s="2"/>
      <c r="G16" s="2"/>
      <c r="H16" s="2"/>
      <c r="I16" s="2"/>
      <c r="K16" s="2"/>
      <c r="L16" s="2"/>
      <c r="N16" s="139"/>
      <c r="O16" s="136" t="s">
        <v>426</v>
      </c>
      <c r="P16" s="139"/>
      <c r="Q16" s="139"/>
      <c r="R16" s="139"/>
      <c r="S16" s="139"/>
    </row>
    <row r="17" spans="2:19" ht="21.75" customHeight="1">
      <c r="B17" s="138"/>
      <c r="C17" s="2" t="s">
        <v>431</v>
      </c>
      <c r="E17" s="5" t="s">
        <v>14</v>
      </c>
      <c r="F17" s="2"/>
      <c r="G17" s="2" t="s">
        <v>48</v>
      </c>
      <c r="H17" s="2"/>
      <c r="K17" s="2"/>
      <c r="L17" s="2"/>
      <c r="N17" s="139"/>
      <c r="O17" s="136" t="s">
        <v>427</v>
      </c>
      <c r="P17" s="139"/>
      <c r="Q17" s="139"/>
      <c r="R17" s="139"/>
      <c r="S17" s="139"/>
    </row>
    <row r="18" spans="2:19" ht="21.75" customHeight="1">
      <c r="B18" s="138"/>
      <c r="C18" s="5"/>
      <c r="D18" s="141"/>
      <c r="E18" s="2"/>
      <c r="F18" s="5"/>
      <c r="G18" s="2"/>
      <c r="H18" s="2"/>
      <c r="I18" s="2"/>
      <c r="J18" s="2"/>
      <c r="K18" s="2"/>
      <c r="L18" s="2"/>
      <c r="M18" s="139"/>
      <c r="N18" s="142"/>
      <c r="O18" s="136" t="s">
        <v>252</v>
      </c>
      <c r="P18" s="264"/>
      <c r="Q18" s="264"/>
      <c r="R18" s="264"/>
      <c r="S18" s="264"/>
    </row>
    <row r="19" spans="2:19" ht="21.75" customHeight="1">
      <c r="B19" s="138"/>
      <c r="C19" s="5"/>
      <c r="D19" s="141"/>
      <c r="E19" s="2"/>
      <c r="F19" s="5"/>
      <c r="G19" s="2"/>
      <c r="H19" s="2"/>
      <c r="I19" s="2"/>
      <c r="J19" s="2"/>
      <c r="K19" s="2"/>
      <c r="L19" s="2"/>
      <c r="M19" s="139"/>
      <c r="N19" s="142"/>
      <c r="O19" s="136" t="s">
        <v>394</v>
      </c>
      <c r="P19" s="264"/>
      <c r="Q19" s="264"/>
      <c r="R19" s="264"/>
      <c r="S19" s="264"/>
    </row>
    <row r="20" spans="2:19" ht="21.75" customHeight="1">
      <c r="B20" s="138"/>
      <c r="C20" s="5"/>
      <c r="D20" s="141"/>
      <c r="E20" s="2"/>
      <c r="F20" s="5"/>
      <c r="G20" s="2"/>
      <c r="H20" s="2"/>
      <c r="I20" s="2"/>
      <c r="J20" s="2"/>
      <c r="K20" s="2"/>
      <c r="L20" s="2"/>
      <c r="M20" s="139"/>
      <c r="N20" s="142"/>
      <c r="P20" s="139"/>
      <c r="Q20" s="139"/>
      <c r="R20" s="139"/>
      <c r="S20" s="139"/>
    </row>
    <row r="21" spans="2:19" ht="21.75" customHeight="1">
      <c r="B21" s="138"/>
      <c r="C21" s="5"/>
      <c r="D21" s="141"/>
      <c r="E21" s="2"/>
      <c r="F21" s="5"/>
      <c r="G21" s="2"/>
      <c r="H21" s="2"/>
      <c r="I21" s="2"/>
      <c r="J21" s="2"/>
      <c r="K21" s="2"/>
      <c r="L21" s="2"/>
      <c r="M21" s="139"/>
      <c r="N21" s="142"/>
      <c r="P21" s="139"/>
      <c r="Q21" s="139"/>
      <c r="R21" s="139"/>
      <c r="S21" s="139"/>
    </row>
    <row r="22" spans="2:19" ht="21" customHeight="1">
      <c r="C22" s="130"/>
      <c r="D22" s="2"/>
      <c r="E22" s="2"/>
      <c r="F22" s="2"/>
      <c r="N22" s="136"/>
      <c r="P22" s="2"/>
      <c r="Q22" s="2"/>
      <c r="R22" s="2"/>
      <c r="S22" s="2"/>
    </row>
    <row r="23" spans="2:19" ht="21" customHeight="1" thickBot="1">
      <c r="B23" s="65" t="s">
        <v>3</v>
      </c>
      <c r="C23" s="66"/>
      <c r="D23" s="67"/>
      <c r="E23" s="2"/>
      <c r="F23" s="2"/>
      <c r="G23" s="51" t="s">
        <v>263</v>
      </c>
      <c r="H23" s="2"/>
      <c r="I23" s="2"/>
      <c r="J23" s="2"/>
      <c r="K23" s="2"/>
      <c r="L23" s="2"/>
      <c r="M23" s="2"/>
      <c r="N23" s="2"/>
      <c r="O23" s="7"/>
      <c r="P23" s="2"/>
      <c r="Q23" s="2"/>
      <c r="R23" s="2"/>
      <c r="S23" s="2"/>
    </row>
    <row r="24" spans="2:19" ht="19.8" thickBot="1">
      <c r="B24" s="144"/>
      <c r="C24" s="145" t="s">
        <v>15</v>
      </c>
      <c r="D24" s="146" t="s">
        <v>16</v>
      </c>
      <c r="E24" s="146" t="s">
        <v>17</v>
      </c>
      <c r="F24" s="146" t="s">
        <v>18</v>
      </c>
      <c r="G24" s="146" t="s">
        <v>19</v>
      </c>
      <c r="H24" s="146" t="s">
        <v>20</v>
      </c>
      <c r="I24" s="146" t="s">
        <v>21</v>
      </c>
      <c r="J24" s="146" t="s">
        <v>22</v>
      </c>
      <c r="K24" s="146" t="s">
        <v>23</v>
      </c>
      <c r="L24" s="146" t="s">
        <v>24</v>
      </c>
      <c r="M24" s="146" t="s">
        <v>25</v>
      </c>
      <c r="N24" s="146" t="s">
        <v>26</v>
      </c>
      <c r="O24" s="146" t="s">
        <v>27</v>
      </c>
      <c r="P24" s="146" t="s">
        <v>28</v>
      </c>
      <c r="Q24" s="146" t="s">
        <v>29</v>
      </c>
      <c r="R24" s="147" t="s">
        <v>30</v>
      </c>
      <c r="S24" s="68"/>
    </row>
    <row r="25" spans="2:19" s="70" customFormat="1" ht="19.8" thickBot="1">
      <c r="B25" s="148"/>
      <c r="C25" s="149" t="s">
        <v>240</v>
      </c>
      <c r="D25" s="149" t="s">
        <v>241</v>
      </c>
      <c r="E25" s="150" t="s">
        <v>42</v>
      </c>
      <c r="F25" s="150" t="s">
        <v>43</v>
      </c>
      <c r="G25" s="151" t="s">
        <v>242</v>
      </c>
      <c r="H25" s="151" t="s">
        <v>243</v>
      </c>
      <c r="I25" s="150" t="s">
        <v>424</v>
      </c>
      <c r="J25" s="150" t="s">
        <v>425</v>
      </c>
      <c r="K25" s="152" t="s">
        <v>9</v>
      </c>
      <c r="L25" s="152" t="s">
        <v>31</v>
      </c>
      <c r="M25" s="152" t="s">
        <v>32</v>
      </c>
      <c r="N25" s="152" t="s">
        <v>238</v>
      </c>
      <c r="O25" s="152" t="s">
        <v>34</v>
      </c>
      <c r="P25" s="152" t="s">
        <v>33</v>
      </c>
      <c r="Q25" s="152" t="s">
        <v>7</v>
      </c>
      <c r="R25" s="153" t="s">
        <v>8</v>
      </c>
      <c r="S25" s="69"/>
    </row>
    <row r="26" spans="2:19" ht="19.2">
      <c r="B26" s="144"/>
      <c r="C26" s="42" t="s">
        <v>37</v>
      </c>
      <c r="D26" s="43" t="s">
        <v>37</v>
      </c>
      <c r="E26" s="43" t="s">
        <v>37</v>
      </c>
      <c r="F26" s="43" t="s">
        <v>37</v>
      </c>
      <c r="G26" s="43" t="s">
        <v>39</v>
      </c>
      <c r="H26" s="43" t="s">
        <v>37</v>
      </c>
      <c r="I26" s="43" t="s">
        <v>37</v>
      </c>
      <c r="J26" s="43" t="s">
        <v>37</v>
      </c>
      <c r="K26" s="43" t="s">
        <v>37</v>
      </c>
      <c r="L26" s="43" t="s">
        <v>237</v>
      </c>
      <c r="M26" s="43" t="s">
        <v>37</v>
      </c>
      <c r="N26" s="43" t="s">
        <v>37</v>
      </c>
      <c r="O26" s="43" t="s">
        <v>37</v>
      </c>
      <c r="P26" s="43" t="s">
        <v>39</v>
      </c>
      <c r="Q26" s="44" t="s">
        <v>37</v>
      </c>
      <c r="R26" s="45" t="s">
        <v>37</v>
      </c>
      <c r="S26" s="71"/>
    </row>
    <row r="27" spans="2:19" ht="36" customHeight="1" thickBot="1">
      <c r="B27" s="154">
        <v>1</v>
      </c>
      <c r="C27" s="46" t="s">
        <v>256</v>
      </c>
      <c r="D27" s="47" t="s">
        <v>257</v>
      </c>
      <c r="E27" s="48" t="s">
        <v>267</v>
      </c>
      <c r="F27" s="256" t="s">
        <v>422</v>
      </c>
      <c r="G27" s="48" t="s">
        <v>259</v>
      </c>
      <c r="H27" s="256" t="s">
        <v>258</v>
      </c>
      <c r="I27" s="47" t="s">
        <v>265</v>
      </c>
      <c r="J27" s="47" t="s">
        <v>376</v>
      </c>
      <c r="K27" s="47" t="s">
        <v>377</v>
      </c>
      <c r="L27" s="47" t="s">
        <v>378</v>
      </c>
      <c r="M27" s="47" t="s">
        <v>260</v>
      </c>
      <c r="N27" s="47" t="s">
        <v>261</v>
      </c>
      <c r="O27" s="47" t="s">
        <v>266</v>
      </c>
      <c r="P27" s="48" t="s">
        <v>262</v>
      </c>
      <c r="Q27" s="49" t="s">
        <v>268</v>
      </c>
      <c r="R27" s="50" t="s">
        <v>269</v>
      </c>
      <c r="S27" s="69"/>
    </row>
    <row r="28" spans="2:19" ht="20.25" customHeight="1">
      <c r="B28" s="9"/>
      <c r="C28" s="267" t="s">
        <v>275</v>
      </c>
      <c r="D28" s="53" t="s">
        <v>273</v>
      </c>
      <c r="E28" s="1" t="s">
        <v>275</v>
      </c>
      <c r="F28" s="1" t="s">
        <v>276</v>
      </c>
      <c r="G28" s="52" t="s">
        <v>275</v>
      </c>
      <c r="H28" s="1" t="s">
        <v>276</v>
      </c>
      <c r="I28" s="52" t="s">
        <v>277</v>
      </c>
      <c r="J28" s="52" t="s">
        <v>270</v>
      </c>
      <c r="K28" s="58" t="s">
        <v>271</v>
      </c>
      <c r="L28" s="1" t="s">
        <v>393</v>
      </c>
      <c r="M28" s="1" t="s">
        <v>275</v>
      </c>
      <c r="N28" s="1" t="s">
        <v>272</v>
      </c>
      <c r="O28" s="1" t="s">
        <v>270</v>
      </c>
      <c r="P28" s="1" t="s">
        <v>275</v>
      </c>
      <c r="Q28" s="52" t="s">
        <v>274</v>
      </c>
      <c r="R28" s="53" t="s">
        <v>272</v>
      </c>
      <c r="S28" s="71"/>
    </row>
    <row r="29" spans="2:19" ht="37.5" customHeight="1" thickBot="1">
      <c r="B29" s="8">
        <v>2</v>
      </c>
      <c r="C29" s="268" t="s">
        <v>289</v>
      </c>
      <c r="D29" s="57" t="s">
        <v>281</v>
      </c>
      <c r="E29" s="10" t="s">
        <v>309</v>
      </c>
      <c r="F29" s="10" t="s">
        <v>285</v>
      </c>
      <c r="G29" s="55" t="s">
        <v>284</v>
      </c>
      <c r="H29" s="10" t="s">
        <v>288</v>
      </c>
      <c r="I29" s="59" t="s">
        <v>287</v>
      </c>
      <c r="J29" s="55" t="s">
        <v>387</v>
      </c>
      <c r="K29" s="56" t="s">
        <v>279</v>
      </c>
      <c r="L29" s="56" t="s">
        <v>310</v>
      </c>
      <c r="M29" s="10" t="s">
        <v>283</v>
      </c>
      <c r="N29" s="54" t="s">
        <v>280</v>
      </c>
      <c r="O29" s="10" t="s">
        <v>278</v>
      </c>
      <c r="P29" s="10" t="s">
        <v>290</v>
      </c>
      <c r="Q29" s="55" t="s">
        <v>282</v>
      </c>
      <c r="R29" s="269" t="s">
        <v>286</v>
      </c>
      <c r="S29" s="69"/>
    </row>
    <row r="30" spans="2:19" ht="19.5" customHeight="1">
      <c r="B30" s="9"/>
      <c r="C30" s="1" t="s">
        <v>39</v>
      </c>
      <c r="D30" s="1" t="s">
        <v>37</v>
      </c>
      <c r="E30" s="1" t="s">
        <v>37</v>
      </c>
      <c r="F30" s="52" t="s">
        <v>37</v>
      </c>
      <c r="G30" s="61" t="s">
        <v>37</v>
      </c>
      <c r="H30" s="52" t="s">
        <v>37</v>
      </c>
      <c r="I30" s="1" t="s">
        <v>37</v>
      </c>
      <c r="J30" s="266" t="s">
        <v>37</v>
      </c>
      <c r="K30" s="1" t="s">
        <v>37</v>
      </c>
      <c r="L30" s="1" t="s">
        <v>37</v>
      </c>
      <c r="M30" s="52" t="s">
        <v>37</v>
      </c>
      <c r="N30" s="52" t="s">
        <v>37</v>
      </c>
      <c r="O30" s="1" t="s">
        <v>273</v>
      </c>
      <c r="P30" s="52" t="s">
        <v>37</v>
      </c>
      <c r="Q30" s="52" t="s">
        <v>39</v>
      </c>
      <c r="R30" s="61" t="s">
        <v>37</v>
      </c>
      <c r="S30" s="71"/>
    </row>
    <row r="31" spans="2:19" ht="36" customHeight="1" thickBot="1">
      <c r="B31" s="8">
        <v>3</v>
      </c>
      <c r="C31" s="56" t="s">
        <v>301</v>
      </c>
      <c r="D31" s="10" t="s">
        <v>304</v>
      </c>
      <c r="E31" s="255" t="s">
        <v>421</v>
      </c>
      <c r="F31" s="59" t="s">
        <v>311</v>
      </c>
      <c r="G31" s="63" t="s">
        <v>307</v>
      </c>
      <c r="H31" s="59" t="s">
        <v>300</v>
      </c>
      <c r="I31" s="56" t="s">
        <v>306</v>
      </c>
      <c r="J31" s="59" t="s">
        <v>302</v>
      </c>
      <c r="K31" s="10" t="s">
        <v>308</v>
      </c>
      <c r="L31" s="10" t="s">
        <v>295</v>
      </c>
      <c r="M31" s="59" t="s">
        <v>423</v>
      </c>
      <c r="N31" s="55" t="s">
        <v>296</v>
      </c>
      <c r="O31" s="10" t="s">
        <v>381</v>
      </c>
      <c r="P31" s="59" t="s">
        <v>297</v>
      </c>
      <c r="Q31" s="55" t="s">
        <v>386</v>
      </c>
      <c r="R31" s="64" t="s">
        <v>264</v>
      </c>
      <c r="S31" s="69"/>
    </row>
    <row r="32" spans="2:19" ht="18.75" customHeight="1">
      <c r="B32" s="9"/>
      <c r="C32" s="1" t="s">
        <v>39</v>
      </c>
      <c r="D32" s="61" t="s">
        <v>37</v>
      </c>
      <c r="E32" s="52" t="s">
        <v>291</v>
      </c>
      <c r="F32" s="52" t="s">
        <v>379</v>
      </c>
      <c r="G32" s="60"/>
      <c r="H32" s="60"/>
      <c r="I32" s="60"/>
      <c r="J32" s="60"/>
      <c r="K32" s="60"/>
      <c r="L32" s="60"/>
      <c r="M32" s="52" t="s">
        <v>293</v>
      </c>
      <c r="N32" s="285" t="s">
        <v>292</v>
      </c>
      <c r="O32" s="58" t="s">
        <v>294</v>
      </c>
      <c r="P32" s="52" t="s">
        <v>379</v>
      </c>
      <c r="Q32" s="1" t="s">
        <v>292</v>
      </c>
      <c r="R32" s="265" t="s">
        <v>291</v>
      </c>
      <c r="S32" s="71"/>
    </row>
    <row r="33" spans="2:19" ht="35.25" customHeight="1" thickBot="1">
      <c r="B33" s="8">
        <v>4</v>
      </c>
      <c r="C33" s="10" t="s">
        <v>445</v>
      </c>
      <c r="D33" s="64" t="s">
        <v>305</v>
      </c>
      <c r="E33" s="55" t="s">
        <v>446</v>
      </c>
      <c r="F33" s="55" t="s">
        <v>380</v>
      </c>
      <c r="G33" s="62"/>
      <c r="H33" s="62"/>
      <c r="I33" s="62"/>
      <c r="J33" s="62"/>
      <c r="K33" s="62"/>
      <c r="L33" s="62"/>
      <c r="M33" s="55" t="s">
        <v>298</v>
      </c>
      <c r="N33" s="56" t="s">
        <v>312</v>
      </c>
      <c r="O33" s="56" t="s">
        <v>303</v>
      </c>
      <c r="P33" s="55" t="s">
        <v>392</v>
      </c>
      <c r="Q33" s="10" t="s">
        <v>299</v>
      </c>
      <c r="R33" s="10" t="s">
        <v>554</v>
      </c>
      <c r="S33" s="69"/>
    </row>
    <row r="34" spans="2:19" ht="18.75" customHeight="1">
      <c r="B34" s="72"/>
      <c r="C34" s="69"/>
      <c r="D34" s="69"/>
      <c r="E34" s="69"/>
      <c r="F34" s="69"/>
      <c r="G34" s="69"/>
      <c r="H34" s="69"/>
      <c r="I34" s="69"/>
      <c r="J34" s="69"/>
      <c r="K34" s="73"/>
      <c r="L34" s="71"/>
      <c r="M34" s="69"/>
      <c r="N34" s="69"/>
      <c r="O34" s="69"/>
      <c r="P34" s="69"/>
      <c r="Q34" s="69"/>
      <c r="R34" s="69"/>
      <c r="S34" s="69"/>
    </row>
    <row r="35" spans="2:19" ht="19.5" customHeight="1">
      <c r="B35" s="4"/>
      <c r="C35" s="6" t="s">
        <v>35</v>
      </c>
      <c r="D35" s="2"/>
      <c r="E35" s="241" t="s">
        <v>433</v>
      </c>
      <c r="F35" s="5"/>
      <c r="G35" s="2"/>
      <c r="H35" s="11" t="s">
        <v>236</v>
      </c>
      <c r="I35" s="242"/>
      <c r="J35" s="12"/>
      <c r="K35" s="12"/>
      <c r="L35" s="7"/>
      <c r="O35" s="7"/>
      <c r="S35" s="7"/>
    </row>
    <row r="36" spans="2:19" ht="4.5" customHeight="1">
      <c r="B36" s="4"/>
      <c r="C36" s="6"/>
      <c r="D36" s="2"/>
      <c r="E36" s="241"/>
      <c r="F36" s="5"/>
      <c r="G36" s="2"/>
      <c r="H36" s="11"/>
      <c r="I36" s="242"/>
      <c r="J36" s="12"/>
      <c r="K36" s="12"/>
      <c r="L36" s="7"/>
      <c r="O36" s="7"/>
      <c r="S36" s="7"/>
    </row>
    <row r="37" spans="2:19" ht="19.5" customHeight="1">
      <c r="B37" s="4"/>
      <c r="C37" s="6"/>
      <c r="D37" s="2"/>
      <c r="E37" s="243" t="s">
        <v>395</v>
      </c>
      <c r="F37" s="5"/>
      <c r="G37" s="2"/>
      <c r="H37" s="244"/>
      <c r="I37" s="143"/>
      <c r="J37" s="7"/>
      <c r="K37" s="7"/>
      <c r="L37" s="7"/>
      <c r="O37" s="7"/>
      <c r="S37" s="7"/>
    </row>
    <row r="38" spans="2:19" ht="19.5" customHeight="1">
      <c r="B38" s="5"/>
      <c r="C38" s="2"/>
      <c r="E38" s="243" t="s">
        <v>50</v>
      </c>
      <c r="F38" s="5"/>
      <c r="G38" s="2"/>
      <c r="H38" s="2"/>
      <c r="I38" s="2"/>
      <c r="J38" s="2"/>
      <c r="K38" s="2"/>
      <c r="S38" s="2"/>
    </row>
    <row r="39" spans="2:19" ht="22.5" customHeight="1">
      <c r="C39" s="6" t="s">
        <v>36</v>
      </c>
      <c r="E39" s="6" t="s">
        <v>51</v>
      </c>
      <c r="H39" s="2"/>
      <c r="I39" s="2"/>
      <c r="K39" s="2"/>
      <c r="L39" s="6" t="s">
        <v>40</v>
      </c>
      <c r="N39" s="2"/>
      <c r="P39" s="2"/>
      <c r="Q39" s="2"/>
      <c r="R39" s="2"/>
      <c r="S39" s="2"/>
    </row>
    <row r="40" spans="2:19" ht="22.5" customHeight="1">
      <c r="E40" s="2" t="s">
        <v>49</v>
      </c>
      <c r="G40" s="2"/>
      <c r="H40" s="2"/>
      <c r="I40" s="2"/>
      <c r="L40" s="6" t="s">
        <v>41</v>
      </c>
      <c r="M40" s="2"/>
      <c r="N40" s="2"/>
      <c r="O40" s="2"/>
      <c r="P40" s="2"/>
      <c r="Q40" s="2"/>
      <c r="R40" s="2"/>
      <c r="S40" s="2"/>
    </row>
    <row r="41" spans="2:19" ht="6.75" customHeight="1">
      <c r="E41" s="2"/>
      <c r="G41" s="2"/>
      <c r="H41" s="2"/>
      <c r="I41" s="2"/>
      <c r="L41" s="6"/>
      <c r="M41" s="2"/>
      <c r="N41" s="2"/>
      <c r="O41" s="2"/>
      <c r="P41" s="2"/>
      <c r="Q41" s="2"/>
      <c r="R41" s="2"/>
      <c r="S41" s="2"/>
    </row>
    <row r="42" spans="2:19" ht="22.5" customHeight="1">
      <c r="C42" s="245" t="s">
        <v>44</v>
      </c>
      <c r="E42" s="246" t="s">
        <v>434</v>
      </c>
      <c r="G42" s="2"/>
      <c r="H42" s="2"/>
      <c r="I42" s="2"/>
      <c r="L42" s="6"/>
      <c r="M42" s="2"/>
      <c r="N42" s="2"/>
      <c r="O42" s="2"/>
      <c r="P42" s="2"/>
      <c r="Q42" s="2"/>
      <c r="R42" s="2"/>
      <c r="S42" s="2"/>
    </row>
    <row r="43" spans="2:19" ht="22.5" customHeight="1">
      <c r="C43" s="6"/>
      <c r="E43" s="246" t="s">
        <v>244</v>
      </c>
      <c r="G43" s="2"/>
      <c r="H43" s="2"/>
      <c r="I43" s="2"/>
      <c r="L43" s="6"/>
      <c r="M43" s="2"/>
      <c r="N43" s="2"/>
      <c r="O43" s="2"/>
      <c r="P43" s="2"/>
      <c r="Q43" s="2"/>
      <c r="R43" s="2"/>
      <c r="S43" s="2"/>
    </row>
    <row r="44" spans="2:19" ht="31.5" customHeight="1">
      <c r="E44" s="6" t="s">
        <v>245</v>
      </c>
      <c r="H44" s="2"/>
      <c r="I44" s="2"/>
      <c r="M44" s="2"/>
      <c r="N44" s="2"/>
      <c r="P44" s="2"/>
      <c r="Q44" s="2"/>
      <c r="R44" s="2"/>
      <c r="S44" s="2"/>
    </row>
    <row r="45" spans="2:19" ht="19.5" customHeight="1">
      <c r="I45" s="2"/>
      <c r="K45" s="2"/>
      <c r="L45" s="2"/>
      <c r="M45" s="2"/>
      <c r="N45" s="2"/>
      <c r="P45" s="2"/>
      <c r="Q45" s="2"/>
      <c r="R45" s="2"/>
      <c r="S45" s="2"/>
    </row>
    <row r="46" spans="2:19" ht="19.5" customHeight="1">
      <c r="E46" s="6"/>
      <c r="F46" s="71"/>
      <c r="I46" s="2"/>
      <c r="K46" s="2"/>
      <c r="M46" s="2"/>
      <c r="O46" s="2"/>
      <c r="Q46" s="2"/>
      <c r="R46" s="2"/>
      <c r="S46" s="2"/>
    </row>
    <row r="47" spans="2:19" ht="19.5" customHeight="1">
      <c r="F47" s="69"/>
    </row>
    <row r="48" spans="2:19" ht="19.5" customHeight="1"/>
    <row r="49" spans="3:3" ht="19.5" customHeight="1"/>
    <row r="50" spans="3:3" ht="19.5" customHeight="1">
      <c r="C50" s="71"/>
    </row>
    <row r="51" spans="3:3" ht="19.5" customHeight="1">
      <c r="C51" s="69"/>
    </row>
    <row r="52" spans="3:3" ht="19.5" customHeight="1"/>
    <row r="53" spans="3:3" ht="19.5" customHeight="1"/>
  </sheetData>
  <phoneticPr fontId="3"/>
  <printOptions horizontalCentered="1" verticalCentered="1"/>
  <pageMargins left="0.32" right="0.16" top="0.39370078740157483" bottom="0.39370078740157483" header="0.51181102362204722" footer="0.51181102362204722"/>
  <pageSetup paperSize="9" scale="6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Y30"/>
  <sheetViews>
    <sheetView view="pageBreakPreview" zoomScale="60" zoomScaleNormal="98" workbookViewId="0"/>
  </sheetViews>
  <sheetFormatPr defaultColWidth="9" defaultRowHeight="14.4"/>
  <cols>
    <col min="1" max="1" width="3.6640625" customWidth="1"/>
    <col min="2" max="2" width="14.6640625" customWidth="1"/>
    <col min="3" max="3" width="4.77734375" customWidth="1"/>
    <col min="4" max="4" width="8.6640625" customWidth="1"/>
    <col min="5" max="5" width="3.6640625" style="75" customWidth="1"/>
    <col min="6" max="6" width="2.109375" customWidth="1"/>
    <col min="7" max="7" width="3.6640625" style="75" customWidth="1"/>
    <col min="8" max="8" width="8.6640625" customWidth="1"/>
    <col min="9" max="9" width="7.33203125" customWidth="1"/>
    <col min="10" max="10" width="8.6640625" customWidth="1"/>
    <col min="11" max="11" width="3.6640625" style="75" customWidth="1"/>
    <col min="12" max="12" width="2.109375" customWidth="1"/>
    <col min="13" max="13" width="3.6640625" style="75" customWidth="1"/>
    <col min="14" max="14" width="8.6640625" customWidth="1"/>
    <col min="15" max="15" width="7.33203125" customWidth="1"/>
    <col min="16" max="16" width="8.6640625" customWidth="1"/>
    <col min="17" max="17" width="3.6640625" style="75" customWidth="1"/>
    <col min="18" max="18" width="2.109375" customWidth="1"/>
    <col min="19" max="19" width="3.6640625" style="75" customWidth="1"/>
    <col min="20" max="20" width="8.6640625" customWidth="1"/>
    <col min="21" max="21" width="7.21875" customWidth="1"/>
    <col min="22" max="22" width="8.6640625" customWidth="1"/>
    <col min="23" max="23" width="3.6640625" style="75" customWidth="1"/>
    <col min="24" max="24" width="2.109375" customWidth="1"/>
    <col min="25" max="25" width="3.6640625" style="75" customWidth="1"/>
    <col min="26" max="26" width="8.6640625" customWidth="1"/>
    <col min="27" max="27" width="7.33203125" customWidth="1"/>
    <col min="28" max="28" width="8.6640625" customWidth="1"/>
    <col min="29" max="29" width="3.6640625" style="75" customWidth="1"/>
    <col min="30" max="30" width="2.109375" customWidth="1"/>
    <col min="31" max="31" width="3.6640625" style="75" customWidth="1"/>
    <col min="32" max="32" width="8.6640625" customWidth="1"/>
    <col min="33" max="33" width="7.33203125" customWidth="1"/>
    <col min="34" max="34" width="8.6640625" customWidth="1"/>
    <col min="35" max="35" width="3.6640625" style="75" customWidth="1"/>
    <col min="36" max="36" width="2.109375" customWidth="1"/>
    <col min="37" max="37" width="3.6640625" style="75" customWidth="1"/>
    <col min="38" max="38" width="8.6640625" customWidth="1"/>
    <col min="39" max="39" width="7.33203125" customWidth="1"/>
    <col min="40" max="40" width="8.6640625" customWidth="1"/>
    <col min="41" max="41" width="3.6640625" style="75" customWidth="1"/>
    <col min="42" max="42" width="2.109375" customWidth="1"/>
    <col min="43" max="43" width="3.6640625" style="75" customWidth="1"/>
    <col min="44" max="44" width="8.6640625" customWidth="1"/>
    <col min="45" max="45" width="7.33203125" customWidth="1"/>
    <col min="46" max="46" width="8.6640625" customWidth="1"/>
    <col min="47" max="47" width="3.6640625" style="75" customWidth="1"/>
    <col min="48" max="48" width="2.109375" customWidth="1"/>
    <col min="49" max="49" width="3.6640625" style="75" customWidth="1"/>
    <col min="50" max="50" width="8.6640625" customWidth="1"/>
    <col min="51" max="51" width="7.44140625" customWidth="1"/>
    <col min="52" max="52" width="3.6640625" customWidth="1"/>
    <col min="53" max="53" width="0.21875" customWidth="1"/>
    <col min="54" max="54" width="0.33203125" customWidth="1"/>
    <col min="55" max="55" width="1.77734375" customWidth="1"/>
    <col min="56" max="56" width="1.44140625" customWidth="1"/>
    <col min="59" max="59" width="15.6640625" customWidth="1"/>
    <col min="60" max="60" width="5.6640625" customWidth="1"/>
    <col min="61" max="61" width="15.6640625" customWidth="1"/>
    <col min="62" max="62" width="5.6640625" customWidth="1"/>
    <col min="63" max="63" width="15.6640625" customWidth="1"/>
    <col min="64" max="64" width="5.6640625" customWidth="1"/>
  </cols>
  <sheetData>
    <row r="1" spans="1:51" ht="42" customHeight="1">
      <c r="B1" s="74" t="s">
        <v>313</v>
      </c>
      <c r="C1" s="74"/>
      <c r="D1" s="74"/>
      <c r="F1" s="74"/>
      <c r="O1" s="7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customHeight="1" thickBot="1">
      <c r="B2" s="74"/>
      <c r="C2" s="74"/>
      <c r="D2" s="74"/>
      <c r="F2" s="74"/>
    </row>
    <row r="3" spans="1:51" ht="41.25" customHeight="1">
      <c r="A3" s="375" t="s">
        <v>0</v>
      </c>
      <c r="B3" s="79" t="s">
        <v>314</v>
      </c>
      <c r="C3" s="80"/>
      <c r="D3" s="368" t="s">
        <v>315</v>
      </c>
      <c r="E3" s="359"/>
      <c r="F3" s="359"/>
      <c r="G3" s="359"/>
      <c r="H3" s="359"/>
      <c r="I3" s="360"/>
      <c r="J3" s="368" t="s">
        <v>316</v>
      </c>
      <c r="K3" s="359"/>
      <c r="L3" s="359"/>
      <c r="M3" s="359"/>
      <c r="N3" s="359"/>
      <c r="O3" s="360"/>
      <c r="P3" s="369" t="s">
        <v>317</v>
      </c>
      <c r="Q3" s="370"/>
      <c r="R3" s="370"/>
      <c r="S3" s="370"/>
      <c r="T3" s="370"/>
      <c r="U3" s="371"/>
      <c r="V3" s="369" t="s">
        <v>318</v>
      </c>
      <c r="W3" s="370"/>
      <c r="X3" s="370"/>
      <c r="Y3" s="370"/>
      <c r="Z3" s="370"/>
      <c r="AA3" s="371"/>
      <c r="AB3" s="368" t="s">
        <v>319</v>
      </c>
      <c r="AC3" s="359"/>
      <c r="AD3" s="359"/>
      <c r="AE3" s="359"/>
      <c r="AF3" s="359"/>
      <c r="AG3" s="360"/>
      <c r="AH3" s="369" t="s">
        <v>320</v>
      </c>
      <c r="AI3" s="370"/>
      <c r="AJ3" s="370"/>
      <c r="AK3" s="370"/>
      <c r="AL3" s="370"/>
      <c r="AM3" s="371"/>
      <c r="AN3" s="368" t="s">
        <v>321</v>
      </c>
      <c r="AO3" s="359"/>
      <c r="AP3" s="359"/>
      <c r="AQ3" s="359"/>
      <c r="AR3" s="359"/>
      <c r="AS3" s="360"/>
      <c r="AT3" s="359" t="s">
        <v>322</v>
      </c>
      <c r="AU3" s="359"/>
      <c r="AV3" s="359"/>
      <c r="AW3" s="359"/>
      <c r="AX3" s="359"/>
      <c r="AY3" s="360"/>
    </row>
    <row r="4" spans="1:51" s="75" customFormat="1" ht="41.25" customHeight="1">
      <c r="A4" s="376"/>
      <c r="B4" s="81" t="s">
        <v>323</v>
      </c>
      <c r="C4" s="82"/>
      <c r="D4" s="361" t="str">
        <f>予選組合せ!C25</f>
        <v>西部第一G西</v>
      </c>
      <c r="E4" s="362"/>
      <c r="F4" s="362"/>
      <c r="G4" s="362"/>
      <c r="H4" s="363"/>
      <c r="I4" s="83" t="s">
        <v>324</v>
      </c>
      <c r="J4" s="361" t="str">
        <f>予選組合せ!D25</f>
        <v>西部第一G東</v>
      </c>
      <c r="K4" s="362"/>
      <c r="L4" s="362"/>
      <c r="M4" s="362"/>
      <c r="N4" s="363"/>
      <c r="O4" s="83" t="s">
        <v>324</v>
      </c>
      <c r="P4" s="361" t="str">
        <f>予選組合せ!E25</f>
        <v>七瀬川・山</v>
      </c>
      <c r="Q4" s="362"/>
      <c r="R4" s="362"/>
      <c r="S4" s="362"/>
      <c r="T4" s="363"/>
      <c r="U4" s="83" t="s">
        <v>324</v>
      </c>
      <c r="V4" s="361" t="str">
        <f>予選組合せ!F25</f>
        <v>七瀬川・川</v>
      </c>
      <c r="W4" s="362"/>
      <c r="X4" s="362"/>
      <c r="Y4" s="362"/>
      <c r="Z4" s="364"/>
      <c r="AA4" s="82" t="s">
        <v>324</v>
      </c>
      <c r="AB4" s="361" t="str">
        <f>予選組合せ!G25</f>
        <v>天空広場東</v>
      </c>
      <c r="AC4" s="362"/>
      <c r="AD4" s="362"/>
      <c r="AE4" s="362"/>
      <c r="AF4" s="363"/>
      <c r="AG4" s="83" t="s">
        <v>324</v>
      </c>
      <c r="AH4" s="365" t="str">
        <f>予選組合せ!H25</f>
        <v>天空広場西</v>
      </c>
      <c r="AI4" s="366"/>
      <c r="AJ4" s="366"/>
      <c r="AK4" s="366"/>
      <c r="AL4" s="367"/>
      <c r="AM4" s="117" t="s">
        <v>324</v>
      </c>
      <c r="AN4" s="366" t="str">
        <f>予選組合せ!I25</f>
        <v>豊後企画Ｆ北</v>
      </c>
      <c r="AO4" s="366"/>
      <c r="AP4" s="366"/>
      <c r="AQ4" s="366"/>
      <c r="AR4" s="367"/>
      <c r="AS4" s="117" t="s">
        <v>324</v>
      </c>
      <c r="AT4" s="365" t="str">
        <f>予選組合せ!J25</f>
        <v>豊後企画Ｆ南</v>
      </c>
      <c r="AU4" s="366"/>
      <c r="AV4" s="366"/>
      <c r="AW4" s="366"/>
      <c r="AX4" s="367"/>
      <c r="AY4" s="117" t="s">
        <v>324</v>
      </c>
    </row>
    <row r="5" spans="1:51" s="75" customFormat="1" ht="41.25" customHeight="1">
      <c r="A5" s="84">
        <v>7</v>
      </c>
      <c r="B5" s="85" t="s">
        <v>325</v>
      </c>
      <c r="C5" s="86"/>
      <c r="D5" s="87" t="str">
        <f>予選組合せ!C31</f>
        <v>北郡坂ノ市</v>
      </c>
      <c r="E5" s="88">
        <v>2</v>
      </c>
      <c r="F5" s="88" t="s">
        <v>326</v>
      </c>
      <c r="G5" s="88">
        <v>0</v>
      </c>
      <c r="H5" s="89" t="str">
        <f>予選組合せ!C33</f>
        <v>稙　田</v>
      </c>
      <c r="I5" s="90" t="str">
        <f>D6</f>
        <v>金池長浜</v>
      </c>
      <c r="J5" s="87" t="str">
        <f>予選組合せ!D31</f>
        <v>大　在</v>
      </c>
      <c r="K5" s="88">
        <v>1</v>
      </c>
      <c r="L5" s="88" t="s">
        <v>326</v>
      </c>
      <c r="M5" s="88">
        <v>0</v>
      </c>
      <c r="N5" s="89" t="str">
        <f>予選組合せ!D33</f>
        <v>三　佐</v>
      </c>
      <c r="O5" s="90" t="str">
        <f>J6</f>
        <v>滝尾下郡</v>
      </c>
      <c r="P5" s="87" t="str">
        <f>予選組合せ!E31</f>
        <v>賀　来</v>
      </c>
      <c r="Q5" s="88">
        <v>1</v>
      </c>
      <c r="R5" s="88" t="s">
        <v>326</v>
      </c>
      <c r="S5" s="88">
        <v>1</v>
      </c>
      <c r="T5" s="89" t="str">
        <f>予選組合せ!E33</f>
        <v>由布川</v>
      </c>
      <c r="U5" s="90" t="str">
        <f>P6</f>
        <v>大　道</v>
      </c>
      <c r="V5" s="87" t="str">
        <f>予選組合せ!F31</f>
        <v>明　治</v>
      </c>
      <c r="W5" s="88">
        <v>0</v>
      </c>
      <c r="X5" s="88" t="s">
        <v>326</v>
      </c>
      <c r="Y5" s="88">
        <v>3</v>
      </c>
      <c r="Z5" s="89" t="str">
        <f>予選組合せ!F33</f>
        <v>三　花</v>
      </c>
      <c r="AA5" s="90" t="str">
        <f>V6</f>
        <v>城　南</v>
      </c>
      <c r="AB5" s="372" t="s">
        <v>325</v>
      </c>
      <c r="AC5" s="373"/>
      <c r="AD5" s="373"/>
      <c r="AE5" s="373"/>
      <c r="AF5" s="374"/>
      <c r="AG5" s="90"/>
      <c r="AH5" s="372" t="s">
        <v>400</v>
      </c>
      <c r="AI5" s="373"/>
      <c r="AJ5" s="373"/>
      <c r="AK5" s="373"/>
      <c r="AL5" s="374"/>
      <c r="AM5" s="90"/>
      <c r="AN5" s="372" t="s">
        <v>325</v>
      </c>
      <c r="AO5" s="373"/>
      <c r="AP5" s="373"/>
      <c r="AQ5" s="373"/>
      <c r="AR5" s="374"/>
      <c r="AS5" s="90"/>
      <c r="AT5" s="372" t="s">
        <v>325</v>
      </c>
      <c r="AU5" s="373"/>
      <c r="AV5" s="373"/>
      <c r="AW5" s="373"/>
      <c r="AX5" s="374"/>
      <c r="AY5" s="90"/>
    </row>
    <row r="6" spans="1:51" s="75" customFormat="1" ht="41.25" customHeight="1">
      <c r="A6" s="91" t="s">
        <v>327</v>
      </c>
      <c r="B6" s="85" t="s">
        <v>328</v>
      </c>
      <c r="C6" s="86"/>
      <c r="D6" s="92" t="str">
        <f>予選組合せ!C27</f>
        <v>金池長浜</v>
      </c>
      <c r="E6" s="88">
        <v>8</v>
      </c>
      <c r="F6" s="88" t="s">
        <v>326</v>
      </c>
      <c r="G6" s="88">
        <v>0</v>
      </c>
      <c r="H6" s="93" t="str">
        <f>予選組合せ!C29</f>
        <v>上堅田</v>
      </c>
      <c r="I6" s="94" t="str">
        <f>H5</f>
        <v>稙　田</v>
      </c>
      <c r="J6" s="92" t="str">
        <f>予選組合せ!D27</f>
        <v>滝尾下郡</v>
      </c>
      <c r="K6" s="88">
        <v>2</v>
      </c>
      <c r="L6" s="88" t="s">
        <v>326</v>
      </c>
      <c r="M6" s="88">
        <v>4</v>
      </c>
      <c r="N6" s="93" t="str">
        <f>予選組合せ!D29</f>
        <v>鶴　見</v>
      </c>
      <c r="O6" s="94" t="str">
        <f>N5</f>
        <v>三　佐</v>
      </c>
      <c r="P6" s="92" t="str">
        <f>予選組合せ!E27</f>
        <v>大　道</v>
      </c>
      <c r="Q6" s="88">
        <v>0</v>
      </c>
      <c r="R6" s="88" t="s">
        <v>326</v>
      </c>
      <c r="S6" s="88">
        <v>0</v>
      </c>
      <c r="T6" s="93" t="str">
        <f>予選組合せ!E29</f>
        <v>鶴　岡</v>
      </c>
      <c r="U6" s="94" t="str">
        <f>T5</f>
        <v>由布川</v>
      </c>
      <c r="V6" s="92" t="str">
        <f>予選組合せ!F27</f>
        <v>城　南</v>
      </c>
      <c r="W6" s="88">
        <v>0</v>
      </c>
      <c r="X6" s="88" t="s">
        <v>326</v>
      </c>
      <c r="Y6" s="88">
        <v>11</v>
      </c>
      <c r="Z6" s="93" t="str">
        <f>予選組合せ!F29</f>
        <v>鶴　居</v>
      </c>
      <c r="AA6" s="94" t="str">
        <f>Z5</f>
        <v>三　花</v>
      </c>
      <c r="AB6" s="92" t="str">
        <f>予選組合せ!G27</f>
        <v>エラン横瀬</v>
      </c>
      <c r="AC6" s="88">
        <v>3</v>
      </c>
      <c r="AD6" s="88" t="s">
        <v>326</v>
      </c>
      <c r="AE6" s="88">
        <v>3</v>
      </c>
      <c r="AF6" s="93" t="str">
        <f>予選組合せ!G29</f>
        <v>弥　生</v>
      </c>
      <c r="AG6" s="95" t="str">
        <f>AF9</f>
        <v>明治北</v>
      </c>
      <c r="AH6" s="92" t="str">
        <f>予選組合せ!H27</f>
        <v>東稙田</v>
      </c>
      <c r="AI6" s="88">
        <v>3</v>
      </c>
      <c r="AJ6" s="88" t="s">
        <v>326</v>
      </c>
      <c r="AK6" s="88">
        <v>0</v>
      </c>
      <c r="AL6" s="93" t="str">
        <f>予選組合せ!H29</f>
        <v>はやぶさ</v>
      </c>
      <c r="AM6" s="95" t="str">
        <f>AL9</f>
        <v>森　岡</v>
      </c>
      <c r="AN6" s="92" t="str">
        <f>予選組合せ!I27</f>
        <v>日　岡</v>
      </c>
      <c r="AO6" s="88">
        <v>3</v>
      </c>
      <c r="AP6" s="88" t="s">
        <v>326</v>
      </c>
      <c r="AQ6" s="88">
        <v>1</v>
      </c>
      <c r="AR6" s="93" t="str">
        <f>予選組合せ!I29</f>
        <v>竹田直入</v>
      </c>
      <c r="AS6" s="95" t="str">
        <f>AR9</f>
        <v>東　陽</v>
      </c>
      <c r="AT6" s="92" t="str">
        <f>予選組合せ!J27</f>
        <v>戸次吉野</v>
      </c>
      <c r="AU6" s="88">
        <v>6</v>
      </c>
      <c r="AV6" s="88" t="s">
        <v>326</v>
      </c>
      <c r="AW6" s="88">
        <v>1</v>
      </c>
      <c r="AX6" s="93" t="str">
        <f>予選組合せ!J29</f>
        <v>FC大野</v>
      </c>
      <c r="AY6" s="95" t="str">
        <f>AX9</f>
        <v>春　日</v>
      </c>
    </row>
    <row r="7" spans="1:51" s="75" customFormat="1" ht="41.25" customHeight="1">
      <c r="A7" s="91">
        <v>13</v>
      </c>
      <c r="B7" s="85"/>
      <c r="C7" s="86"/>
      <c r="D7" s="96"/>
      <c r="E7" s="88"/>
      <c r="F7" s="88"/>
      <c r="G7" s="88"/>
      <c r="H7" s="97"/>
      <c r="I7" s="98"/>
      <c r="J7" s="96"/>
      <c r="K7" s="88"/>
      <c r="L7" s="88"/>
      <c r="M7" s="88"/>
      <c r="N7" s="97"/>
      <c r="O7" s="98"/>
      <c r="P7" s="96"/>
      <c r="Q7" s="88"/>
      <c r="R7" s="88"/>
      <c r="S7" s="88"/>
      <c r="T7" s="99"/>
      <c r="U7" s="98"/>
      <c r="V7" s="96"/>
      <c r="W7" s="88"/>
      <c r="X7" s="88"/>
      <c r="Y7" s="88"/>
      <c r="Z7" s="99"/>
      <c r="AA7" s="98"/>
      <c r="AB7" s="96"/>
      <c r="AC7" s="88"/>
      <c r="AD7" s="88"/>
      <c r="AE7" s="88"/>
      <c r="AF7" s="99"/>
      <c r="AG7" s="98"/>
      <c r="AH7" s="96"/>
      <c r="AI7" s="88"/>
      <c r="AJ7" s="88"/>
      <c r="AK7" s="88"/>
      <c r="AL7" s="99"/>
      <c r="AM7" s="98"/>
      <c r="AN7" s="96"/>
      <c r="AO7" s="88"/>
      <c r="AP7" s="88"/>
      <c r="AQ7" s="88"/>
      <c r="AR7" s="99"/>
      <c r="AS7" s="98"/>
      <c r="AT7" s="96"/>
      <c r="AU7" s="88"/>
      <c r="AV7" s="88"/>
      <c r="AW7" s="88"/>
      <c r="AX7" s="99"/>
      <c r="AY7" s="98"/>
    </row>
    <row r="8" spans="1:51" s="75" customFormat="1" ht="41.25" customHeight="1">
      <c r="A8" s="100" t="s">
        <v>0</v>
      </c>
      <c r="B8" s="85" t="s">
        <v>329</v>
      </c>
      <c r="C8" s="86"/>
      <c r="D8" s="101" t="str">
        <f>H6</f>
        <v>上堅田</v>
      </c>
      <c r="E8" s="88">
        <v>0</v>
      </c>
      <c r="F8" s="88" t="s">
        <v>326</v>
      </c>
      <c r="G8" s="88">
        <v>2</v>
      </c>
      <c r="H8" s="89" t="str">
        <f>H5</f>
        <v>稙　田</v>
      </c>
      <c r="I8" s="95" t="str">
        <f>D5</f>
        <v>北郡坂ノ市</v>
      </c>
      <c r="J8" s="101" t="str">
        <f>N6</f>
        <v>鶴　見</v>
      </c>
      <c r="K8" s="88">
        <v>3</v>
      </c>
      <c r="L8" s="88" t="s">
        <v>326</v>
      </c>
      <c r="M8" s="88">
        <v>0</v>
      </c>
      <c r="N8" s="89" t="str">
        <f>N5</f>
        <v>三　佐</v>
      </c>
      <c r="O8" s="95" t="str">
        <f>J5</f>
        <v>大　在</v>
      </c>
      <c r="P8" s="101" t="str">
        <f>T6</f>
        <v>鶴　岡</v>
      </c>
      <c r="Q8" s="88">
        <v>0</v>
      </c>
      <c r="R8" s="88" t="s">
        <v>326</v>
      </c>
      <c r="S8" s="88">
        <v>4</v>
      </c>
      <c r="T8" s="89" t="str">
        <f>T5</f>
        <v>由布川</v>
      </c>
      <c r="U8" s="95" t="str">
        <f>P5</f>
        <v>賀　来</v>
      </c>
      <c r="V8" s="101" t="str">
        <f>Z6</f>
        <v>鶴　居</v>
      </c>
      <c r="W8" s="88">
        <v>1</v>
      </c>
      <c r="X8" s="88" t="s">
        <v>326</v>
      </c>
      <c r="Y8" s="88">
        <v>0</v>
      </c>
      <c r="Z8" s="89" t="str">
        <f>Z5</f>
        <v>三　花</v>
      </c>
      <c r="AA8" s="95" t="str">
        <f>V5</f>
        <v>明　治</v>
      </c>
      <c r="AB8" s="372" t="s">
        <v>447</v>
      </c>
      <c r="AC8" s="373"/>
      <c r="AD8" s="373"/>
      <c r="AE8" s="373"/>
      <c r="AF8" s="374"/>
      <c r="AG8" s="95"/>
      <c r="AH8" s="372" t="s">
        <v>447</v>
      </c>
      <c r="AI8" s="373"/>
      <c r="AJ8" s="373"/>
      <c r="AK8" s="373"/>
      <c r="AL8" s="374"/>
      <c r="AM8" s="95">
        <v>0</v>
      </c>
      <c r="AN8" s="372" t="s">
        <v>447</v>
      </c>
      <c r="AO8" s="373"/>
      <c r="AP8" s="373"/>
      <c r="AQ8" s="373"/>
      <c r="AR8" s="374"/>
      <c r="AS8" s="95"/>
      <c r="AT8" s="372" t="s">
        <v>447</v>
      </c>
      <c r="AU8" s="373"/>
      <c r="AV8" s="373"/>
      <c r="AW8" s="373"/>
      <c r="AX8" s="374"/>
      <c r="AY8" s="95"/>
    </row>
    <row r="9" spans="1:51" s="75" customFormat="1" ht="41.25" customHeight="1">
      <c r="A9" s="100"/>
      <c r="B9" s="85" t="s">
        <v>330</v>
      </c>
      <c r="C9" s="86"/>
      <c r="D9" s="92" t="str">
        <f>D6</f>
        <v>金池長浜</v>
      </c>
      <c r="E9" s="88">
        <v>2</v>
      </c>
      <c r="F9" s="88" t="s">
        <v>326</v>
      </c>
      <c r="G9" s="88">
        <v>1</v>
      </c>
      <c r="H9" s="102" t="str">
        <f>D5</f>
        <v>北郡坂ノ市</v>
      </c>
      <c r="I9" s="98" t="str">
        <f>H6</f>
        <v>上堅田</v>
      </c>
      <c r="J9" s="92" t="str">
        <f>J6</f>
        <v>滝尾下郡</v>
      </c>
      <c r="K9" s="88">
        <v>0</v>
      </c>
      <c r="L9" s="88" t="s">
        <v>326</v>
      </c>
      <c r="M9" s="88">
        <v>0</v>
      </c>
      <c r="N9" s="102" t="str">
        <f>J5</f>
        <v>大　在</v>
      </c>
      <c r="O9" s="98" t="str">
        <f>N6</f>
        <v>鶴　見</v>
      </c>
      <c r="P9" s="92" t="str">
        <f>P6</f>
        <v>大　道</v>
      </c>
      <c r="Q9" s="88">
        <v>2</v>
      </c>
      <c r="R9" s="88" t="s">
        <v>326</v>
      </c>
      <c r="S9" s="88">
        <v>0</v>
      </c>
      <c r="T9" s="102" t="str">
        <f>P5</f>
        <v>賀　来</v>
      </c>
      <c r="U9" s="98" t="str">
        <f>T6</f>
        <v>鶴　岡</v>
      </c>
      <c r="V9" s="92" t="str">
        <f>V6</f>
        <v>城　南</v>
      </c>
      <c r="W9" s="88">
        <v>0</v>
      </c>
      <c r="X9" s="88" t="s">
        <v>326</v>
      </c>
      <c r="Y9" s="88">
        <v>8</v>
      </c>
      <c r="Z9" s="102" t="str">
        <f>V5</f>
        <v>明　治</v>
      </c>
      <c r="AA9" s="98" t="str">
        <f>Z6</f>
        <v>鶴　居</v>
      </c>
      <c r="AB9" s="101" t="str">
        <f>AF6</f>
        <v>弥　生</v>
      </c>
      <c r="AC9" s="88">
        <v>2</v>
      </c>
      <c r="AD9" s="88" t="s">
        <v>326</v>
      </c>
      <c r="AE9" s="88">
        <v>3</v>
      </c>
      <c r="AF9" s="102" t="str">
        <f>予選組合せ!G31</f>
        <v>明治北</v>
      </c>
      <c r="AG9" s="90" t="str">
        <f>AB6</f>
        <v>エラン横瀬</v>
      </c>
      <c r="AH9" s="101" t="str">
        <f>AL6</f>
        <v>はやぶさ</v>
      </c>
      <c r="AI9" s="88">
        <v>1</v>
      </c>
      <c r="AJ9" s="88" t="s">
        <v>326</v>
      </c>
      <c r="AK9" s="88">
        <v>1</v>
      </c>
      <c r="AL9" s="102" t="str">
        <f>予選組合せ!H31</f>
        <v>森　岡</v>
      </c>
      <c r="AM9" s="90" t="str">
        <f>AH6</f>
        <v>東稙田</v>
      </c>
      <c r="AN9" s="101" t="str">
        <f>AR6</f>
        <v>竹田直入</v>
      </c>
      <c r="AO9" s="88">
        <v>1</v>
      </c>
      <c r="AP9" s="88" t="s">
        <v>326</v>
      </c>
      <c r="AQ9" s="88">
        <v>3</v>
      </c>
      <c r="AR9" s="102" t="str">
        <f>予選組合せ!I31</f>
        <v>東　陽</v>
      </c>
      <c r="AS9" s="90" t="str">
        <f>AN6</f>
        <v>日　岡</v>
      </c>
      <c r="AT9" s="101" t="str">
        <f>AX6</f>
        <v>FC大野</v>
      </c>
      <c r="AU9" s="88">
        <v>7</v>
      </c>
      <c r="AV9" s="88" t="s">
        <v>326</v>
      </c>
      <c r="AW9" s="88">
        <v>0</v>
      </c>
      <c r="AX9" s="102" t="str">
        <f>予選組合せ!J31</f>
        <v>春　日</v>
      </c>
      <c r="AY9" s="90" t="str">
        <f>AT6</f>
        <v>戸次吉野</v>
      </c>
    </row>
    <row r="10" spans="1:51" s="75" customFormat="1" ht="41.25" customHeight="1">
      <c r="A10" s="100"/>
      <c r="B10" s="85"/>
      <c r="C10" s="86"/>
      <c r="D10" s="92"/>
      <c r="E10" s="88"/>
      <c r="F10" s="88"/>
      <c r="G10" s="88"/>
      <c r="H10" s="102"/>
      <c r="I10" s="98"/>
      <c r="J10" s="92"/>
      <c r="K10" s="88"/>
      <c r="L10" s="88"/>
      <c r="M10" s="88"/>
      <c r="N10" s="102"/>
      <c r="O10" s="98"/>
      <c r="P10" s="92"/>
      <c r="Q10" s="88"/>
      <c r="R10" s="88"/>
      <c r="S10" s="88"/>
      <c r="T10" s="102"/>
      <c r="U10" s="98"/>
      <c r="V10" s="92"/>
      <c r="W10" s="88"/>
      <c r="X10" s="88"/>
      <c r="Y10" s="88"/>
      <c r="Z10" s="102"/>
      <c r="AA10" s="98"/>
      <c r="AB10" s="92"/>
      <c r="AC10" s="88"/>
      <c r="AD10" s="88"/>
      <c r="AE10" s="88"/>
      <c r="AF10" s="102"/>
      <c r="AG10" s="98"/>
      <c r="AH10" s="92"/>
      <c r="AI10" s="88"/>
      <c r="AJ10" s="88"/>
      <c r="AK10" s="88"/>
      <c r="AL10" s="102"/>
      <c r="AM10" s="98"/>
      <c r="AN10" s="92"/>
      <c r="AO10" s="88"/>
      <c r="AP10" s="88"/>
      <c r="AQ10" s="88"/>
      <c r="AR10" s="102"/>
      <c r="AS10" s="98"/>
      <c r="AT10" s="92"/>
      <c r="AU10" s="88"/>
      <c r="AV10" s="88"/>
      <c r="AW10" s="88"/>
      <c r="AX10" s="102"/>
      <c r="AY10" s="98"/>
    </row>
    <row r="11" spans="1:51" s="75" customFormat="1" ht="41.25" customHeight="1">
      <c r="A11" s="91"/>
      <c r="B11" s="85" t="s">
        <v>331</v>
      </c>
      <c r="C11" s="103"/>
      <c r="D11" s="104" t="str">
        <f>D8</f>
        <v>上堅田</v>
      </c>
      <c r="E11" s="105">
        <v>0</v>
      </c>
      <c r="F11" s="105" t="s">
        <v>332</v>
      </c>
      <c r="G11" s="105">
        <v>10</v>
      </c>
      <c r="H11" s="106" t="str">
        <f>H9</f>
        <v>北郡坂ノ市</v>
      </c>
      <c r="I11" s="107" t="str">
        <f>D6</f>
        <v>金池長浜</v>
      </c>
      <c r="J11" s="104" t="str">
        <f>J8</f>
        <v>鶴　見</v>
      </c>
      <c r="K11" s="105">
        <v>7</v>
      </c>
      <c r="L11" s="105" t="s">
        <v>332</v>
      </c>
      <c r="M11" s="105">
        <v>0</v>
      </c>
      <c r="N11" s="106" t="str">
        <f>N9</f>
        <v>大　在</v>
      </c>
      <c r="O11" s="107" t="str">
        <f>J6</f>
        <v>滝尾下郡</v>
      </c>
      <c r="P11" s="104" t="str">
        <f>P8</f>
        <v>鶴　岡</v>
      </c>
      <c r="Q11" s="105">
        <v>4</v>
      </c>
      <c r="R11" s="105" t="s">
        <v>332</v>
      </c>
      <c r="S11" s="105">
        <v>0</v>
      </c>
      <c r="T11" s="106" t="str">
        <f>T9</f>
        <v>賀　来</v>
      </c>
      <c r="U11" s="107" t="str">
        <f>P6</f>
        <v>大　道</v>
      </c>
      <c r="V11" s="104" t="str">
        <f>V8</f>
        <v>鶴　居</v>
      </c>
      <c r="W11" s="105">
        <v>3</v>
      </c>
      <c r="X11" s="105" t="s">
        <v>332</v>
      </c>
      <c r="Y11" s="105">
        <v>1</v>
      </c>
      <c r="Z11" s="106" t="str">
        <f>Z9</f>
        <v>明　治</v>
      </c>
      <c r="AA11" s="107" t="str">
        <f>V6</f>
        <v>城　南</v>
      </c>
      <c r="AB11" s="372" t="s">
        <v>448</v>
      </c>
      <c r="AC11" s="373"/>
      <c r="AD11" s="373"/>
      <c r="AE11" s="373"/>
      <c r="AF11" s="374"/>
      <c r="AG11" s="107"/>
      <c r="AH11" s="372" t="s">
        <v>448</v>
      </c>
      <c r="AI11" s="373"/>
      <c r="AJ11" s="373"/>
      <c r="AK11" s="373"/>
      <c r="AL11" s="374"/>
      <c r="AM11" s="107"/>
      <c r="AN11" s="372" t="s">
        <v>448</v>
      </c>
      <c r="AO11" s="373"/>
      <c r="AP11" s="373"/>
      <c r="AQ11" s="373"/>
      <c r="AR11" s="374"/>
      <c r="AS11" s="107"/>
      <c r="AT11" s="372" t="s">
        <v>448</v>
      </c>
      <c r="AU11" s="373"/>
      <c r="AV11" s="373"/>
      <c r="AW11" s="373"/>
      <c r="AX11" s="374"/>
      <c r="AY11" s="107"/>
    </row>
    <row r="12" spans="1:51" s="75" customFormat="1" ht="41.25" customHeight="1" thickBot="1">
      <c r="A12" s="91"/>
      <c r="B12" s="85" t="s">
        <v>333</v>
      </c>
      <c r="C12" s="108"/>
      <c r="D12" s="92" t="str">
        <f>D6</f>
        <v>金池長浜</v>
      </c>
      <c r="E12" s="88">
        <v>3</v>
      </c>
      <c r="F12" s="88" t="s">
        <v>332</v>
      </c>
      <c r="G12" s="88">
        <v>1</v>
      </c>
      <c r="H12" s="89" t="str">
        <f>H5</f>
        <v>稙　田</v>
      </c>
      <c r="I12" s="95" t="str">
        <f>D5</f>
        <v>北郡坂ノ市</v>
      </c>
      <c r="J12" s="92" t="str">
        <f>J6</f>
        <v>滝尾下郡</v>
      </c>
      <c r="K12" s="88">
        <v>4</v>
      </c>
      <c r="L12" s="88" t="s">
        <v>332</v>
      </c>
      <c r="M12" s="88">
        <v>2</v>
      </c>
      <c r="N12" s="89" t="str">
        <f>N5</f>
        <v>三　佐</v>
      </c>
      <c r="O12" s="95" t="str">
        <f>J5</f>
        <v>大　在</v>
      </c>
      <c r="P12" s="92" t="str">
        <f>P6</f>
        <v>大　道</v>
      </c>
      <c r="Q12" s="88">
        <v>0</v>
      </c>
      <c r="R12" s="88" t="s">
        <v>332</v>
      </c>
      <c r="S12" s="88">
        <v>3</v>
      </c>
      <c r="T12" s="89" t="str">
        <f>T5</f>
        <v>由布川</v>
      </c>
      <c r="U12" s="95" t="str">
        <f>P5</f>
        <v>賀　来</v>
      </c>
      <c r="V12" s="92" t="str">
        <f>V6</f>
        <v>城　南</v>
      </c>
      <c r="W12" s="88">
        <v>1</v>
      </c>
      <c r="X12" s="88" t="s">
        <v>332</v>
      </c>
      <c r="Y12" s="88">
        <v>2</v>
      </c>
      <c r="Z12" s="89" t="str">
        <f>Z5</f>
        <v>三　花</v>
      </c>
      <c r="AA12" s="95" t="str">
        <f>V5</f>
        <v>明　治</v>
      </c>
      <c r="AB12" s="92" t="str">
        <f>AB6</f>
        <v>エラン横瀬</v>
      </c>
      <c r="AC12" s="88">
        <v>1</v>
      </c>
      <c r="AD12" s="88" t="s">
        <v>332</v>
      </c>
      <c r="AE12" s="88">
        <v>1</v>
      </c>
      <c r="AF12" s="102" t="str">
        <f>AF9</f>
        <v>明治北</v>
      </c>
      <c r="AG12" s="98" t="str">
        <f>AF6</f>
        <v>弥　生</v>
      </c>
      <c r="AH12" s="92" t="str">
        <f>AH6</f>
        <v>東稙田</v>
      </c>
      <c r="AI12" s="88">
        <v>1</v>
      </c>
      <c r="AJ12" s="88" t="s">
        <v>332</v>
      </c>
      <c r="AK12" s="88">
        <v>1</v>
      </c>
      <c r="AL12" s="102" t="str">
        <f>AL9</f>
        <v>森　岡</v>
      </c>
      <c r="AM12" s="98" t="str">
        <f>AL6</f>
        <v>はやぶさ</v>
      </c>
      <c r="AN12" s="92" t="str">
        <f>AN6</f>
        <v>日　岡</v>
      </c>
      <c r="AO12" s="88">
        <v>3</v>
      </c>
      <c r="AP12" s="88" t="s">
        <v>332</v>
      </c>
      <c r="AQ12" s="88">
        <v>1</v>
      </c>
      <c r="AR12" s="102" t="str">
        <f>AR9</f>
        <v>東　陽</v>
      </c>
      <c r="AS12" s="98" t="str">
        <f>AR6</f>
        <v>竹田直入</v>
      </c>
      <c r="AT12" s="92" t="str">
        <f>AT6</f>
        <v>戸次吉野</v>
      </c>
      <c r="AU12" s="88">
        <v>12</v>
      </c>
      <c r="AV12" s="88" t="s">
        <v>332</v>
      </c>
      <c r="AW12" s="88">
        <v>0</v>
      </c>
      <c r="AX12" s="102" t="str">
        <f>AX9</f>
        <v>春　日</v>
      </c>
      <c r="AY12" s="98" t="str">
        <f>AX6</f>
        <v>FC大野</v>
      </c>
    </row>
    <row r="13" spans="1:51" s="75" customFormat="1" ht="67.5" customHeight="1" thickBot="1">
      <c r="A13" s="377" t="s">
        <v>441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</row>
    <row r="14" spans="1:51" s="75" customFormat="1" ht="41.25" customHeight="1">
      <c r="A14" s="375" t="s">
        <v>0</v>
      </c>
      <c r="B14" s="79" t="s">
        <v>314</v>
      </c>
      <c r="C14" s="80"/>
      <c r="D14" s="369" t="s">
        <v>334</v>
      </c>
      <c r="E14" s="370"/>
      <c r="F14" s="370"/>
      <c r="G14" s="370"/>
      <c r="H14" s="370"/>
      <c r="I14" s="370"/>
      <c r="J14" s="368" t="s">
        <v>335</v>
      </c>
      <c r="K14" s="359"/>
      <c r="L14" s="359"/>
      <c r="M14" s="359"/>
      <c r="N14" s="359"/>
      <c r="O14" s="360"/>
      <c r="P14" s="369" t="s">
        <v>336</v>
      </c>
      <c r="Q14" s="370"/>
      <c r="R14" s="370"/>
      <c r="S14" s="370"/>
      <c r="T14" s="370"/>
      <c r="U14" s="371"/>
      <c r="V14" s="369" t="s">
        <v>337</v>
      </c>
      <c r="W14" s="370"/>
      <c r="X14" s="370"/>
      <c r="Y14" s="370"/>
      <c r="Z14" s="370"/>
      <c r="AA14" s="371"/>
      <c r="AB14" s="369" t="s">
        <v>338</v>
      </c>
      <c r="AC14" s="370"/>
      <c r="AD14" s="370"/>
      <c r="AE14" s="370"/>
      <c r="AF14" s="370"/>
      <c r="AG14" s="371"/>
      <c r="AH14" s="369" t="s">
        <v>339</v>
      </c>
      <c r="AI14" s="370"/>
      <c r="AJ14" s="370"/>
      <c r="AK14" s="370"/>
      <c r="AL14" s="370"/>
      <c r="AM14" s="371"/>
      <c r="AN14" s="369" t="s">
        <v>340</v>
      </c>
      <c r="AO14" s="370"/>
      <c r="AP14" s="370"/>
      <c r="AQ14" s="370"/>
      <c r="AR14" s="370"/>
      <c r="AS14" s="371"/>
      <c r="AT14" s="369" t="s">
        <v>341</v>
      </c>
      <c r="AU14" s="370"/>
      <c r="AV14" s="370"/>
      <c r="AW14" s="370"/>
      <c r="AX14" s="370"/>
      <c r="AY14" s="371"/>
    </row>
    <row r="15" spans="1:51" s="75" customFormat="1" ht="41.25" customHeight="1">
      <c r="A15" s="376"/>
      <c r="B15" s="81" t="s">
        <v>323</v>
      </c>
      <c r="C15" s="82"/>
      <c r="D15" s="361" t="str">
        <f>予選組合せ!K25</f>
        <v>明野西小</v>
      </c>
      <c r="E15" s="362"/>
      <c r="F15" s="362"/>
      <c r="G15" s="362"/>
      <c r="H15" s="363"/>
      <c r="I15" s="83" t="s">
        <v>324</v>
      </c>
      <c r="J15" s="361" t="str">
        <f>予選組合せ!L25</f>
        <v>明野東小</v>
      </c>
      <c r="K15" s="362"/>
      <c r="L15" s="362"/>
      <c r="M15" s="362"/>
      <c r="N15" s="364"/>
      <c r="O15" s="82" t="s">
        <v>324</v>
      </c>
      <c r="P15" s="361" t="str">
        <f>予選組合せ!M25</f>
        <v>明野北小</v>
      </c>
      <c r="Q15" s="362"/>
      <c r="R15" s="362"/>
      <c r="S15" s="362"/>
      <c r="T15" s="363"/>
      <c r="U15" s="83" t="s">
        <v>324</v>
      </c>
      <c r="V15" s="361" t="str">
        <f>予選組合せ!N25</f>
        <v>南大分小</v>
      </c>
      <c r="W15" s="362"/>
      <c r="X15" s="362"/>
      <c r="Y15" s="362"/>
      <c r="Z15" s="363"/>
      <c r="AA15" s="83" t="s">
        <v>324</v>
      </c>
      <c r="AB15" s="361" t="str">
        <f>予選組合せ!O25</f>
        <v>豊府小</v>
      </c>
      <c r="AC15" s="362"/>
      <c r="AD15" s="362"/>
      <c r="AE15" s="362"/>
      <c r="AF15" s="363"/>
      <c r="AG15" s="83" t="s">
        <v>324</v>
      </c>
      <c r="AH15" s="361" t="str">
        <f>予選組合せ!P25</f>
        <v>西の台小</v>
      </c>
      <c r="AI15" s="362"/>
      <c r="AJ15" s="362"/>
      <c r="AK15" s="362"/>
      <c r="AL15" s="364"/>
      <c r="AM15" s="82" t="s">
        <v>324</v>
      </c>
      <c r="AN15" s="361" t="str">
        <f>予選組合せ!Q25</f>
        <v>宗方小</v>
      </c>
      <c r="AO15" s="362"/>
      <c r="AP15" s="362"/>
      <c r="AQ15" s="362"/>
      <c r="AR15" s="364"/>
      <c r="AS15" s="82" t="s">
        <v>324</v>
      </c>
      <c r="AT15" s="361" t="str">
        <f>予選組合せ!R25</f>
        <v>田尻小</v>
      </c>
      <c r="AU15" s="362"/>
      <c r="AV15" s="362"/>
      <c r="AW15" s="362"/>
      <c r="AX15" s="363"/>
      <c r="AY15" s="83" t="s">
        <v>324</v>
      </c>
    </row>
    <row r="16" spans="1:51" s="75" customFormat="1" ht="41.25" customHeight="1">
      <c r="A16" s="84">
        <v>7</v>
      </c>
      <c r="B16" s="85" t="s">
        <v>325</v>
      </c>
      <c r="C16" s="86"/>
      <c r="D16" s="372" t="s">
        <v>325</v>
      </c>
      <c r="E16" s="373"/>
      <c r="F16" s="373"/>
      <c r="G16" s="373"/>
      <c r="H16" s="374"/>
      <c r="I16" s="90"/>
      <c r="J16" s="372" t="s">
        <v>325</v>
      </c>
      <c r="K16" s="373"/>
      <c r="L16" s="373"/>
      <c r="M16" s="373"/>
      <c r="N16" s="374"/>
      <c r="O16" s="90"/>
      <c r="P16" s="87" t="str">
        <f>予選組合せ!M31</f>
        <v>碩　田</v>
      </c>
      <c r="Q16" s="88">
        <v>0</v>
      </c>
      <c r="R16" s="88" t="s">
        <v>326</v>
      </c>
      <c r="S16" s="88">
        <v>1</v>
      </c>
      <c r="T16" s="89" t="str">
        <f>予選組合せ!M33</f>
        <v>玖　珠</v>
      </c>
      <c r="U16" s="90" t="str">
        <f>P17</f>
        <v>明野北</v>
      </c>
      <c r="V16" s="87" t="str">
        <f>予選組合せ!N31</f>
        <v>東大分</v>
      </c>
      <c r="W16" s="88">
        <v>3</v>
      </c>
      <c r="X16" s="88" t="s">
        <v>326</v>
      </c>
      <c r="Y16" s="88">
        <v>0</v>
      </c>
      <c r="Z16" s="89" t="str">
        <f>予選組合せ!N33</f>
        <v>国　東</v>
      </c>
      <c r="AA16" s="90" t="str">
        <f>V17</f>
        <v>南大分</v>
      </c>
      <c r="AB16" s="87" t="str">
        <f>予選組合せ!O31</f>
        <v>彦　陽</v>
      </c>
      <c r="AC16" s="88">
        <v>1</v>
      </c>
      <c r="AD16" s="88" t="s">
        <v>326</v>
      </c>
      <c r="AE16" s="88">
        <v>7</v>
      </c>
      <c r="AF16" s="89" t="str">
        <f>予選組合せ!O33</f>
        <v>日　出</v>
      </c>
      <c r="AG16" s="90" t="str">
        <f>AB17</f>
        <v>豊　府</v>
      </c>
      <c r="AH16" s="87" t="str">
        <f>予選組合せ!P31</f>
        <v>別　保</v>
      </c>
      <c r="AI16" s="88">
        <v>0</v>
      </c>
      <c r="AJ16" s="88" t="s">
        <v>326</v>
      </c>
      <c r="AK16" s="88">
        <v>2</v>
      </c>
      <c r="AL16" s="89" t="str">
        <f>予選組合せ!P33</f>
        <v>三　芳</v>
      </c>
      <c r="AM16" s="90" t="str">
        <f>AH17</f>
        <v>西の台</v>
      </c>
      <c r="AN16" s="87" t="str">
        <f>予選組合せ!Q31</f>
        <v>寒田敷戸</v>
      </c>
      <c r="AO16" s="88">
        <v>2</v>
      </c>
      <c r="AP16" s="88" t="s">
        <v>326</v>
      </c>
      <c r="AQ16" s="88">
        <v>1</v>
      </c>
      <c r="AR16" s="89" t="str">
        <f>予選組合せ!Q33</f>
        <v>安　岐</v>
      </c>
      <c r="AS16" s="90" t="str">
        <f>AN17</f>
        <v>宗　方</v>
      </c>
      <c r="AT16" s="87" t="str">
        <f>予選組合せ!R31</f>
        <v>判　田</v>
      </c>
      <c r="AU16" s="88">
        <v>2</v>
      </c>
      <c r="AV16" s="88" t="s">
        <v>326</v>
      </c>
      <c r="AW16" s="88">
        <v>2</v>
      </c>
      <c r="AX16" s="89" t="str">
        <f>予選組合せ!R33</f>
        <v>挾 間</v>
      </c>
      <c r="AY16" s="90" t="str">
        <f>AT17</f>
        <v>田　尻</v>
      </c>
    </row>
    <row r="17" spans="1:51" s="75" customFormat="1" ht="41.25" customHeight="1">
      <c r="A17" s="91" t="s">
        <v>327</v>
      </c>
      <c r="B17" s="85" t="s">
        <v>328</v>
      </c>
      <c r="C17" s="86"/>
      <c r="D17" s="92" t="str">
        <f>予選組合せ!K27</f>
        <v>明野西</v>
      </c>
      <c r="E17" s="88">
        <v>10</v>
      </c>
      <c r="F17" s="88" t="s">
        <v>326</v>
      </c>
      <c r="G17" s="88">
        <v>1</v>
      </c>
      <c r="H17" s="93" t="str">
        <f>予選組合せ!K29</f>
        <v>千　怒</v>
      </c>
      <c r="I17" s="95" t="str">
        <f>H20</f>
        <v>鶴　崎</v>
      </c>
      <c r="J17" s="92" t="str">
        <f>予選組合せ!L27</f>
        <v>明野東</v>
      </c>
      <c r="K17" s="88">
        <v>5</v>
      </c>
      <c r="L17" s="88" t="s">
        <v>326</v>
      </c>
      <c r="M17" s="88">
        <v>0</v>
      </c>
      <c r="N17" s="93" t="str">
        <f>予選組合せ!L29</f>
        <v>東</v>
      </c>
      <c r="O17" s="95" t="str">
        <f>N20</f>
        <v>桃　園</v>
      </c>
      <c r="P17" s="92" t="str">
        <f>予選組合せ!M27</f>
        <v>明野北</v>
      </c>
      <c r="Q17" s="88">
        <v>2</v>
      </c>
      <c r="R17" s="88" t="s">
        <v>326</v>
      </c>
      <c r="S17" s="88">
        <v>2</v>
      </c>
      <c r="T17" s="93" t="str">
        <f>予選組合せ!M29</f>
        <v>渡町台</v>
      </c>
      <c r="U17" s="94" t="str">
        <f>T16</f>
        <v>玖　珠</v>
      </c>
      <c r="V17" s="92" t="str">
        <f>予選組合せ!N27</f>
        <v>南大分</v>
      </c>
      <c r="W17" s="88">
        <v>1</v>
      </c>
      <c r="X17" s="88" t="s">
        <v>326</v>
      </c>
      <c r="Y17" s="88">
        <v>4</v>
      </c>
      <c r="Z17" s="93" t="str">
        <f>予選組合せ!N29</f>
        <v>中津沖代</v>
      </c>
      <c r="AA17" s="94" t="str">
        <f>Z16</f>
        <v>国　東</v>
      </c>
      <c r="AB17" s="92" t="str">
        <f>予選組合せ!O27</f>
        <v>豊　府</v>
      </c>
      <c r="AC17" s="88">
        <v>4</v>
      </c>
      <c r="AD17" s="88" t="s">
        <v>326</v>
      </c>
      <c r="AE17" s="88">
        <v>0</v>
      </c>
      <c r="AF17" s="93" t="str">
        <f>予選組合せ!O29</f>
        <v>県央おおの</v>
      </c>
      <c r="AG17" s="94" t="str">
        <f>AF16</f>
        <v>日　出</v>
      </c>
      <c r="AH17" s="92" t="str">
        <f>予選組合せ!P27</f>
        <v>西の台</v>
      </c>
      <c r="AI17" s="88">
        <v>2</v>
      </c>
      <c r="AJ17" s="88" t="s">
        <v>326</v>
      </c>
      <c r="AK17" s="88">
        <v>7</v>
      </c>
      <c r="AL17" s="93" t="str">
        <f>予選組合せ!P29</f>
        <v>佐伯リベロ</v>
      </c>
      <c r="AM17" s="94" t="str">
        <f>AL16</f>
        <v>三　芳</v>
      </c>
      <c r="AN17" s="92" t="str">
        <f>予選組合せ!Q27</f>
        <v>宗　方</v>
      </c>
      <c r="AO17" s="88">
        <v>3</v>
      </c>
      <c r="AP17" s="88" t="s">
        <v>326</v>
      </c>
      <c r="AQ17" s="88">
        <v>0</v>
      </c>
      <c r="AR17" s="93" t="str">
        <f>予選組合せ!Q29</f>
        <v>緑　丘</v>
      </c>
      <c r="AS17" s="94" t="str">
        <f>AR16</f>
        <v>安　岐</v>
      </c>
      <c r="AT17" s="92" t="str">
        <f>予選組合せ!R27</f>
        <v>田　尻</v>
      </c>
      <c r="AU17" s="88">
        <v>0</v>
      </c>
      <c r="AV17" s="88" t="s">
        <v>326</v>
      </c>
      <c r="AW17" s="88">
        <v>1</v>
      </c>
      <c r="AX17" s="93" t="str">
        <f>予選組合せ!R29</f>
        <v>下　毛</v>
      </c>
      <c r="AY17" s="94" t="str">
        <f>AX16</f>
        <v>挾 間</v>
      </c>
    </row>
    <row r="18" spans="1:51" s="75" customFormat="1" ht="41.25" customHeight="1">
      <c r="A18" s="91">
        <v>13</v>
      </c>
      <c r="B18" s="85"/>
      <c r="C18" s="86"/>
      <c r="D18" s="96"/>
      <c r="E18" s="88"/>
      <c r="F18" s="88"/>
      <c r="G18" s="88"/>
      <c r="H18" s="99"/>
      <c r="I18" s="98"/>
      <c r="J18" s="96"/>
      <c r="K18" s="88"/>
      <c r="L18" s="88"/>
      <c r="M18" s="88"/>
      <c r="N18" s="99"/>
      <c r="O18" s="98"/>
      <c r="P18" s="96"/>
      <c r="Q18" s="88"/>
      <c r="R18" s="88"/>
      <c r="S18" s="88"/>
      <c r="T18" s="99"/>
      <c r="U18" s="98"/>
      <c r="V18" s="96"/>
      <c r="W18" s="88"/>
      <c r="X18" s="88"/>
      <c r="Y18" s="88"/>
      <c r="Z18" s="99"/>
      <c r="AA18" s="98"/>
      <c r="AB18" s="96"/>
      <c r="AC18" s="88"/>
      <c r="AD18" s="88"/>
      <c r="AE18" s="88"/>
      <c r="AF18" s="99"/>
      <c r="AG18" s="98"/>
      <c r="AH18" s="96"/>
      <c r="AI18" s="88"/>
      <c r="AJ18" s="88"/>
      <c r="AK18" s="88"/>
      <c r="AL18" s="99"/>
      <c r="AM18" s="98"/>
      <c r="AN18" s="96"/>
      <c r="AO18" s="88"/>
      <c r="AP18" s="88"/>
      <c r="AQ18" s="88"/>
      <c r="AR18" s="99"/>
      <c r="AS18" s="98"/>
      <c r="AT18" s="96"/>
      <c r="AU18" s="88"/>
      <c r="AV18" s="88"/>
      <c r="AW18" s="88"/>
      <c r="AX18" s="99"/>
      <c r="AY18" s="98"/>
    </row>
    <row r="19" spans="1:51" s="75" customFormat="1" ht="41.25" customHeight="1">
      <c r="A19" s="100" t="s">
        <v>0</v>
      </c>
      <c r="B19" s="85" t="s">
        <v>329</v>
      </c>
      <c r="C19" s="86"/>
      <c r="D19" s="372" t="s">
        <v>447</v>
      </c>
      <c r="E19" s="373"/>
      <c r="F19" s="373"/>
      <c r="G19" s="373"/>
      <c r="H19" s="374"/>
      <c r="I19" s="95"/>
      <c r="J19" s="372" t="s">
        <v>447</v>
      </c>
      <c r="K19" s="373"/>
      <c r="L19" s="373"/>
      <c r="M19" s="373"/>
      <c r="N19" s="374"/>
      <c r="O19" s="95"/>
      <c r="P19" s="101" t="str">
        <f>T17</f>
        <v>渡町台</v>
      </c>
      <c r="Q19" s="88">
        <v>1</v>
      </c>
      <c r="R19" s="88" t="s">
        <v>326</v>
      </c>
      <c r="S19" s="88">
        <v>1</v>
      </c>
      <c r="T19" s="89" t="str">
        <f>T16</f>
        <v>玖　珠</v>
      </c>
      <c r="U19" s="95" t="str">
        <f>P16</f>
        <v>碩　田</v>
      </c>
      <c r="V19" s="101" t="str">
        <f>Z17</f>
        <v>中津沖代</v>
      </c>
      <c r="W19" s="88">
        <v>5</v>
      </c>
      <c r="X19" s="88" t="s">
        <v>326</v>
      </c>
      <c r="Y19" s="88">
        <v>1</v>
      </c>
      <c r="Z19" s="89" t="str">
        <f>Z16</f>
        <v>国　東</v>
      </c>
      <c r="AA19" s="95" t="str">
        <f>V16</f>
        <v>東大分</v>
      </c>
      <c r="AB19" s="101" t="str">
        <f>AF17</f>
        <v>県央おおの</v>
      </c>
      <c r="AC19" s="88">
        <v>1</v>
      </c>
      <c r="AD19" s="88" t="s">
        <v>326</v>
      </c>
      <c r="AE19" s="88">
        <v>2</v>
      </c>
      <c r="AF19" s="89" t="str">
        <f>AF16</f>
        <v>日　出</v>
      </c>
      <c r="AG19" s="95" t="str">
        <f>AB16</f>
        <v>彦　陽</v>
      </c>
      <c r="AH19" s="101" t="str">
        <f>AL17</f>
        <v>佐伯リベロ</v>
      </c>
      <c r="AI19" s="88">
        <v>0</v>
      </c>
      <c r="AJ19" s="88" t="s">
        <v>326</v>
      </c>
      <c r="AK19" s="88">
        <v>4</v>
      </c>
      <c r="AL19" s="89" t="str">
        <f>AL16</f>
        <v>三　芳</v>
      </c>
      <c r="AM19" s="95" t="str">
        <f>AH16</f>
        <v>別　保</v>
      </c>
      <c r="AN19" s="101" t="str">
        <f>AR17</f>
        <v>緑　丘</v>
      </c>
      <c r="AO19" s="88">
        <v>1</v>
      </c>
      <c r="AP19" s="88" t="s">
        <v>326</v>
      </c>
      <c r="AQ19" s="88">
        <v>0</v>
      </c>
      <c r="AR19" s="89" t="str">
        <f>AR16</f>
        <v>安　岐</v>
      </c>
      <c r="AS19" s="95" t="str">
        <f>AN16</f>
        <v>寒田敷戸</v>
      </c>
      <c r="AT19" s="101" t="str">
        <f>AX17</f>
        <v>下　毛</v>
      </c>
      <c r="AU19" s="88">
        <v>4</v>
      </c>
      <c r="AV19" s="88" t="s">
        <v>326</v>
      </c>
      <c r="AW19" s="88">
        <v>0</v>
      </c>
      <c r="AX19" s="89" t="str">
        <f>AX16</f>
        <v>挾 間</v>
      </c>
      <c r="AY19" s="95" t="str">
        <f>AT16</f>
        <v>判　田</v>
      </c>
    </row>
    <row r="20" spans="1:51" s="75" customFormat="1" ht="41.25" customHeight="1">
      <c r="A20" s="100"/>
      <c r="B20" s="85" t="s">
        <v>330</v>
      </c>
      <c r="C20" s="86"/>
      <c r="D20" s="101" t="str">
        <f>H17</f>
        <v>千　怒</v>
      </c>
      <c r="E20" s="88">
        <v>0</v>
      </c>
      <c r="F20" s="88" t="s">
        <v>326</v>
      </c>
      <c r="G20" s="88">
        <v>3</v>
      </c>
      <c r="H20" s="102" t="str">
        <f>予選組合せ!K31</f>
        <v>鶴　崎</v>
      </c>
      <c r="I20" s="90" t="str">
        <f>D17</f>
        <v>明野西</v>
      </c>
      <c r="J20" s="101" t="str">
        <f>N17</f>
        <v>東</v>
      </c>
      <c r="K20" s="88">
        <v>0</v>
      </c>
      <c r="L20" s="88" t="s">
        <v>326</v>
      </c>
      <c r="M20" s="88">
        <v>0</v>
      </c>
      <c r="N20" s="102" t="str">
        <f>予選組合せ!L31</f>
        <v>桃　園</v>
      </c>
      <c r="O20" s="90" t="str">
        <f>J17</f>
        <v>明野東</v>
      </c>
      <c r="P20" s="92" t="str">
        <f>P17</f>
        <v>明野北</v>
      </c>
      <c r="Q20" s="88">
        <v>1</v>
      </c>
      <c r="R20" s="88" t="s">
        <v>326</v>
      </c>
      <c r="S20" s="88">
        <v>5</v>
      </c>
      <c r="T20" s="102" t="str">
        <f>P16</f>
        <v>碩　田</v>
      </c>
      <c r="U20" s="98" t="str">
        <f>T17</f>
        <v>渡町台</v>
      </c>
      <c r="V20" s="92" t="str">
        <f>V17</f>
        <v>南大分</v>
      </c>
      <c r="W20" s="88">
        <v>2</v>
      </c>
      <c r="X20" s="88" t="s">
        <v>326</v>
      </c>
      <c r="Y20" s="88">
        <v>3</v>
      </c>
      <c r="Z20" s="102" t="str">
        <f>V16</f>
        <v>東大分</v>
      </c>
      <c r="AA20" s="98" t="str">
        <f>Z17</f>
        <v>中津沖代</v>
      </c>
      <c r="AB20" s="92" t="str">
        <f>AB17</f>
        <v>豊　府</v>
      </c>
      <c r="AC20" s="88">
        <v>7</v>
      </c>
      <c r="AD20" s="88" t="s">
        <v>326</v>
      </c>
      <c r="AE20" s="88">
        <v>0</v>
      </c>
      <c r="AF20" s="102" t="str">
        <f>AB16</f>
        <v>彦　陽</v>
      </c>
      <c r="AG20" s="98" t="str">
        <f>AF17</f>
        <v>県央おおの</v>
      </c>
      <c r="AH20" s="92" t="str">
        <f>AH17</f>
        <v>西の台</v>
      </c>
      <c r="AI20" s="88">
        <v>0</v>
      </c>
      <c r="AJ20" s="88" t="s">
        <v>326</v>
      </c>
      <c r="AK20" s="88">
        <v>1</v>
      </c>
      <c r="AL20" s="102" t="str">
        <f>AH16</f>
        <v>別　保</v>
      </c>
      <c r="AM20" s="98" t="str">
        <f>AL17</f>
        <v>佐伯リベロ</v>
      </c>
      <c r="AN20" s="92" t="str">
        <f>AN17</f>
        <v>宗　方</v>
      </c>
      <c r="AO20" s="88">
        <v>1</v>
      </c>
      <c r="AP20" s="88" t="s">
        <v>326</v>
      </c>
      <c r="AQ20" s="88">
        <v>0</v>
      </c>
      <c r="AR20" s="102" t="str">
        <f>AN16</f>
        <v>寒田敷戸</v>
      </c>
      <c r="AS20" s="98" t="str">
        <f>AR17</f>
        <v>緑　丘</v>
      </c>
      <c r="AT20" s="92" t="str">
        <f>AT17</f>
        <v>田　尻</v>
      </c>
      <c r="AU20" s="88">
        <v>0</v>
      </c>
      <c r="AV20" s="88" t="s">
        <v>326</v>
      </c>
      <c r="AW20" s="88">
        <v>2</v>
      </c>
      <c r="AX20" s="102" t="str">
        <f>AT16</f>
        <v>判　田</v>
      </c>
      <c r="AY20" s="98" t="str">
        <f>AX17</f>
        <v>下　毛</v>
      </c>
    </row>
    <row r="21" spans="1:51" s="75" customFormat="1" ht="41.25" customHeight="1">
      <c r="A21" s="100"/>
      <c r="B21" s="85"/>
      <c r="C21" s="86"/>
      <c r="D21" s="92"/>
      <c r="E21" s="88"/>
      <c r="F21" s="88"/>
      <c r="G21" s="88"/>
      <c r="H21" s="102"/>
      <c r="I21" s="98"/>
      <c r="J21" s="92"/>
      <c r="K21" s="88"/>
      <c r="L21" s="88"/>
      <c r="M21" s="88"/>
      <c r="N21" s="102"/>
      <c r="O21" s="98"/>
      <c r="P21" s="92"/>
      <c r="Q21" s="88"/>
      <c r="R21" s="88"/>
      <c r="S21" s="88"/>
      <c r="T21" s="102"/>
      <c r="U21" s="98"/>
      <c r="V21" s="92"/>
      <c r="W21" s="88"/>
      <c r="X21" s="88"/>
      <c r="Y21" s="88"/>
      <c r="Z21" s="102"/>
      <c r="AA21" s="98"/>
      <c r="AB21" s="92"/>
      <c r="AC21" s="88"/>
      <c r="AD21" s="88"/>
      <c r="AE21" s="88"/>
      <c r="AF21" s="102"/>
      <c r="AG21" s="98"/>
      <c r="AH21" s="92"/>
      <c r="AI21" s="88"/>
      <c r="AJ21" s="88"/>
      <c r="AK21" s="88"/>
      <c r="AL21" s="102"/>
      <c r="AM21" s="98"/>
      <c r="AN21" s="92"/>
      <c r="AO21" s="88"/>
      <c r="AP21" s="88"/>
      <c r="AQ21" s="88"/>
      <c r="AR21" s="102"/>
      <c r="AS21" s="98"/>
      <c r="AT21" s="92"/>
      <c r="AU21" s="88"/>
      <c r="AV21" s="88"/>
      <c r="AW21" s="88"/>
      <c r="AX21" s="102"/>
      <c r="AY21" s="98"/>
    </row>
    <row r="22" spans="1:51" s="75" customFormat="1" ht="41.25" customHeight="1">
      <c r="A22" s="91"/>
      <c r="B22" s="85" t="s">
        <v>331</v>
      </c>
      <c r="C22" s="103"/>
      <c r="D22" s="372" t="s">
        <v>448</v>
      </c>
      <c r="E22" s="373"/>
      <c r="F22" s="373"/>
      <c r="G22" s="373"/>
      <c r="H22" s="374"/>
      <c r="I22" s="107"/>
      <c r="J22" s="372" t="s">
        <v>448</v>
      </c>
      <c r="K22" s="373"/>
      <c r="L22" s="373"/>
      <c r="M22" s="373"/>
      <c r="N22" s="374"/>
      <c r="O22" s="107"/>
      <c r="P22" s="104" t="str">
        <f>P19</f>
        <v>渡町台</v>
      </c>
      <c r="Q22" s="105">
        <v>1</v>
      </c>
      <c r="R22" s="105" t="s">
        <v>332</v>
      </c>
      <c r="S22" s="105">
        <v>4</v>
      </c>
      <c r="T22" s="106" t="str">
        <f>T20</f>
        <v>碩　田</v>
      </c>
      <c r="U22" s="107" t="str">
        <f>P17</f>
        <v>明野北</v>
      </c>
      <c r="V22" s="104" t="str">
        <f>V19</f>
        <v>中津沖代</v>
      </c>
      <c r="W22" s="105">
        <v>1</v>
      </c>
      <c r="X22" s="105" t="s">
        <v>332</v>
      </c>
      <c r="Y22" s="105">
        <v>0</v>
      </c>
      <c r="Z22" s="106" t="str">
        <f>Z20</f>
        <v>東大分</v>
      </c>
      <c r="AA22" s="107" t="str">
        <f>V17</f>
        <v>南大分</v>
      </c>
      <c r="AB22" s="104" t="str">
        <f>AB19</f>
        <v>県央おおの</v>
      </c>
      <c r="AC22" s="105">
        <v>3</v>
      </c>
      <c r="AD22" s="105" t="s">
        <v>332</v>
      </c>
      <c r="AE22" s="105">
        <v>0</v>
      </c>
      <c r="AF22" s="106" t="str">
        <f>AF20</f>
        <v>彦　陽</v>
      </c>
      <c r="AG22" s="107" t="str">
        <f>AB17</f>
        <v>豊　府</v>
      </c>
      <c r="AH22" s="104" t="str">
        <f>AH19</f>
        <v>佐伯リベロ</v>
      </c>
      <c r="AI22" s="105">
        <v>0</v>
      </c>
      <c r="AJ22" s="105" t="s">
        <v>332</v>
      </c>
      <c r="AK22" s="105">
        <v>3</v>
      </c>
      <c r="AL22" s="106" t="str">
        <f>AL20</f>
        <v>別　保</v>
      </c>
      <c r="AM22" s="107" t="str">
        <f>AH17</f>
        <v>西の台</v>
      </c>
      <c r="AN22" s="104" t="str">
        <f>AN19</f>
        <v>緑　丘</v>
      </c>
      <c r="AO22" s="105">
        <v>0</v>
      </c>
      <c r="AP22" s="105" t="s">
        <v>332</v>
      </c>
      <c r="AQ22" s="105">
        <v>1</v>
      </c>
      <c r="AR22" s="106" t="str">
        <f>AR20</f>
        <v>寒田敷戸</v>
      </c>
      <c r="AS22" s="107" t="str">
        <f>AN17</f>
        <v>宗　方</v>
      </c>
      <c r="AT22" s="104" t="str">
        <f>AT19</f>
        <v>下　毛</v>
      </c>
      <c r="AU22" s="105">
        <v>2</v>
      </c>
      <c r="AV22" s="105" t="s">
        <v>332</v>
      </c>
      <c r="AW22" s="105">
        <v>1</v>
      </c>
      <c r="AX22" s="106" t="str">
        <f>AX20</f>
        <v>判　田</v>
      </c>
      <c r="AY22" s="107" t="str">
        <f>AT17</f>
        <v>田　尻</v>
      </c>
    </row>
    <row r="23" spans="1:51" s="75" customFormat="1" ht="41.25" customHeight="1" thickBot="1">
      <c r="A23" s="109"/>
      <c r="B23" s="85" t="s">
        <v>333</v>
      </c>
      <c r="C23" s="108"/>
      <c r="D23" s="92" t="str">
        <f>D17</f>
        <v>明野西</v>
      </c>
      <c r="E23" s="88">
        <v>3</v>
      </c>
      <c r="F23" s="88" t="s">
        <v>332</v>
      </c>
      <c r="G23" s="88">
        <v>0</v>
      </c>
      <c r="H23" s="102" t="str">
        <f>H20</f>
        <v>鶴　崎</v>
      </c>
      <c r="I23" s="98" t="str">
        <f>H17</f>
        <v>千　怒</v>
      </c>
      <c r="J23" s="92" t="str">
        <f>J17</f>
        <v>明野東</v>
      </c>
      <c r="K23" s="88">
        <v>1</v>
      </c>
      <c r="L23" s="88" t="s">
        <v>332</v>
      </c>
      <c r="M23" s="88">
        <v>1</v>
      </c>
      <c r="N23" s="102" t="str">
        <f>N20</f>
        <v>桃　園</v>
      </c>
      <c r="O23" s="98" t="str">
        <f>N17</f>
        <v>東</v>
      </c>
      <c r="P23" s="92" t="str">
        <f>P17</f>
        <v>明野北</v>
      </c>
      <c r="Q23" s="88">
        <v>2</v>
      </c>
      <c r="R23" s="88" t="s">
        <v>332</v>
      </c>
      <c r="S23" s="88">
        <v>2</v>
      </c>
      <c r="T23" s="89" t="str">
        <f>T16</f>
        <v>玖　珠</v>
      </c>
      <c r="U23" s="95" t="str">
        <f>P16</f>
        <v>碩　田</v>
      </c>
      <c r="V23" s="92" t="str">
        <f>V17</f>
        <v>南大分</v>
      </c>
      <c r="W23" s="88">
        <v>4</v>
      </c>
      <c r="X23" s="88" t="s">
        <v>332</v>
      </c>
      <c r="Y23" s="88">
        <v>0</v>
      </c>
      <c r="Z23" s="89" t="str">
        <f>Z16</f>
        <v>国　東</v>
      </c>
      <c r="AA23" s="95" t="str">
        <f>V16</f>
        <v>東大分</v>
      </c>
      <c r="AB23" s="92" t="str">
        <f>AB17</f>
        <v>豊　府</v>
      </c>
      <c r="AC23" s="88">
        <v>6</v>
      </c>
      <c r="AD23" s="88" t="s">
        <v>332</v>
      </c>
      <c r="AE23" s="88">
        <v>0</v>
      </c>
      <c r="AF23" s="89" t="str">
        <f>AF16</f>
        <v>日　出</v>
      </c>
      <c r="AG23" s="95" t="str">
        <f>AB16</f>
        <v>彦　陽</v>
      </c>
      <c r="AH23" s="92" t="str">
        <f>AH17</f>
        <v>西の台</v>
      </c>
      <c r="AI23" s="88">
        <v>0</v>
      </c>
      <c r="AJ23" s="88" t="s">
        <v>332</v>
      </c>
      <c r="AK23" s="88">
        <v>0</v>
      </c>
      <c r="AL23" s="89" t="str">
        <f>AL16</f>
        <v>三　芳</v>
      </c>
      <c r="AM23" s="95" t="str">
        <f>AH16</f>
        <v>別　保</v>
      </c>
      <c r="AN23" s="92" t="str">
        <f>AN17</f>
        <v>宗　方</v>
      </c>
      <c r="AO23" s="88">
        <v>2</v>
      </c>
      <c r="AP23" s="88" t="s">
        <v>332</v>
      </c>
      <c r="AQ23" s="88">
        <v>0</v>
      </c>
      <c r="AR23" s="89" t="str">
        <f>AR16</f>
        <v>安　岐</v>
      </c>
      <c r="AS23" s="95" t="str">
        <f>AN16</f>
        <v>寒田敷戸</v>
      </c>
      <c r="AT23" s="92" t="str">
        <f>AT17</f>
        <v>田　尻</v>
      </c>
      <c r="AU23" s="88">
        <v>2</v>
      </c>
      <c r="AV23" s="88" t="s">
        <v>332</v>
      </c>
      <c r="AW23" s="88">
        <v>1</v>
      </c>
      <c r="AX23" s="89" t="str">
        <f>AX16</f>
        <v>挾 間</v>
      </c>
      <c r="AY23" s="95" t="str">
        <f>AT16</f>
        <v>判　田</v>
      </c>
    </row>
    <row r="24" spans="1:51" s="75" customFormat="1" ht="41.25" customHeight="1">
      <c r="A24" s="377" t="s">
        <v>441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</row>
    <row r="25" spans="1:51" ht="27" customHeight="1">
      <c r="B25" s="293" t="s">
        <v>519</v>
      </c>
    </row>
    <row r="26" spans="1:51" ht="27" customHeight="1">
      <c r="B26" s="292" t="s">
        <v>520</v>
      </c>
      <c r="C26" s="291"/>
      <c r="D26" s="291" t="s">
        <v>521</v>
      </c>
      <c r="E26" s="291"/>
      <c r="F26" s="291"/>
      <c r="G26" s="291"/>
      <c r="H26" s="291"/>
      <c r="I26" s="291"/>
      <c r="J26" s="291"/>
    </row>
    <row r="27" spans="1:51" ht="27" customHeight="1">
      <c r="B27" s="292" t="s">
        <v>510</v>
      </c>
      <c r="C27" s="291"/>
      <c r="D27" s="291" t="s">
        <v>522</v>
      </c>
      <c r="E27" s="291"/>
      <c r="F27" s="291"/>
      <c r="G27" s="291"/>
      <c r="H27" s="291"/>
      <c r="I27" s="291"/>
      <c r="J27" s="291"/>
    </row>
    <row r="28" spans="1:51" ht="27" customHeight="1">
      <c r="B28" s="292" t="s">
        <v>504</v>
      </c>
      <c r="C28" s="291"/>
      <c r="D28" s="291" t="s">
        <v>521</v>
      </c>
      <c r="E28" s="291"/>
      <c r="F28" s="291"/>
      <c r="G28" s="291"/>
      <c r="H28" s="291"/>
      <c r="I28" s="291"/>
      <c r="J28" s="291"/>
    </row>
    <row r="29" spans="1:51" ht="27" customHeight="1">
      <c r="B29" s="292" t="s">
        <v>515</v>
      </c>
      <c r="C29" s="291"/>
      <c r="D29" s="291" t="s">
        <v>523</v>
      </c>
      <c r="E29" s="291"/>
      <c r="F29" s="291"/>
      <c r="G29" s="291"/>
      <c r="H29" s="291"/>
      <c r="I29" s="291"/>
      <c r="J29" s="291"/>
    </row>
    <row r="30" spans="1:51" ht="27" customHeight="1"/>
  </sheetData>
  <mergeCells count="54">
    <mergeCell ref="D22:H22"/>
    <mergeCell ref="J16:N16"/>
    <mergeCell ref="J19:N19"/>
    <mergeCell ref="J22:N22"/>
    <mergeCell ref="AT5:AX5"/>
    <mergeCell ref="AT8:AX8"/>
    <mergeCell ref="AT11:AX11"/>
    <mergeCell ref="D16:H16"/>
    <mergeCell ref="D19:H19"/>
    <mergeCell ref="V14:AA14"/>
    <mergeCell ref="AB14:AG14"/>
    <mergeCell ref="AH14:AM14"/>
    <mergeCell ref="AN14:AS14"/>
    <mergeCell ref="AB5:AF5"/>
    <mergeCell ref="AB8:AF8"/>
    <mergeCell ref="AB11:AF11"/>
    <mergeCell ref="A3:A4"/>
    <mergeCell ref="A24:AY24"/>
    <mergeCell ref="AT14:AY14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13:AY13"/>
    <mergeCell ref="A14:A15"/>
    <mergeCell ref="D14:I14"/>
    <mergeCell ref="J14:O14"/>
    <mergeCell ref="P14:U14"/>
    <mergeCell ref="AH5:AL5"/>
    <mergeCell ref="AH8:AL8"/>
    <mergeCell ref="AH11:AL11"/>
    <mergeCell ref="AN5:AR5"/>
    <mergeCell ref="AN8:AR8"/>
    <mergeCell ref="AN11:AR11"/>
    <mergeCell ref="AT3:AY3"/>
    <mergeCell ref="D4:H4"/>
    <mergeCell ref="J4:N4"/>
    <mergeCell ref="P4:T4"/>
    <mergeCell ref="V4:Z4"/>
    <mergeCell ref="AB4:AF4"/>
    <mergeCell ref="AH4:AL4"/>
    <mergeCell ref="AN4:AR4"/>
    <mergeCell ref="D3:I3"/>
    <mergeCell ref="J3:O3"/>
    <mergeCell ref="P3:U3"/>
    <mergeCell ref="V3:AA3"/>
    <mergeCell ref="AB3:AG3"/>
    <mergeCell ref="AT4:AX4"/>
    <mergeCell ref="AH3:AM3"/>
    <mergeCell ref="AN3:AS3"/>
  </mergeCells>
  <phoneticPr fontId="3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71" fitToHeight="2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X161"/>
  <sheetViews>
    <sheetView view="pageBreakPreview" zoomScale="70" zoomScaleNormal="70" zoomScaleSheetLayoutView="70" workbookViewId="0"/>
  </sheetViews>
  <sheetFormatPr defaultColWidth="7.6640625" defaultRowHeight="18" customHeight="1"/>
  <cols>
    <col min="1" max="1" width="7.6640625" style="112" customWidth="1"/>
    <col min="2" max="2" width="3.6640625" style="112" customWidth="1"/>
    <col min="3" max="3" width="1.6640625" style="112" customWidth="1"/>
    <col min="4" max="5" width="3.6640625" style="112" customWidth="1"/>
    <col min="6" max="6" width="1.6640625" style="112" customWidth="1"/>
    <col min="7" max="8" width="3.6640625" style="112" customWidth="1"/>
    <col min="9" max="9" width="1.6640625" style="112" customWidth="1"/>
    <col min="10" max="11" width="3.6640625" style="112" customWidth="1"/>
    <col min="12" max="12" width="1.6640625" style="112" customWidth="1"/>
    <col min="13" max="13" width="3.6640625" style="112" customWidth="1"/>
    <col min="14" max="21" width="5.6640625" style="112" customWidth="1"/>
    <col min="22" max="16384" width="7.6640625" style="112"/>
  </cols>
  <sheetData>
    <row r="1" spans="1:24" ht="18" customHeight="1">
      <c r="A1" s="286" t="s">
        <v>368</v>
      </c>
      <c r="B1" s="396" t="str">
        <f>IF(A2="","",A2)</f>
        <v>金池長浜</v>
      </c>
      <c r="C1" s="396"/>
      <c r="D1" s="396"/>
      <c r="E1" s="396" t="str">
        <f>IF(A4="","",A4)</f>
        <v>上堅田</v>
      </c>
      <c r="F1" s="396"/>
      <c r="G1" s="396"/>
      <c r="H1" s="396" t="str">
        <f>IF(A6="","",A6)</f>
        <v>北郡坂ノ市</v>
      </c>
      <c r="I1" s="396"/>
      <c r="J1" s="396"/>
      <c r="K1" s="396" t="str">
        <f>IF(A8="","",A8)</f>
        <v>稙　田</v>
      </c>
      <c r="L1" s="396"/>
      <c r="M1" s="396"/>
      <c r="N1" s="111" t="s">
        <v>352</v>
      </c>
      <c r="O1" s="110" t="s">
        <v>351</v>
      </c>
      <c r="P1" s="110" t="s">
        <v>350</v>
      </c>
      <c r="Q1" s="110" t="s">
        <v>349</v>
      </c>
      <c r="R1" s="110" t="s">
        <v>348</v>
      </c>
      <c r="S1" s="110" t="s">
        <v>347</v>
      </c>
      <c r="T1" s="110" t="s">
        <v>346</v>
      </c>
      <c r="U1" s="110" t="s">
        <v>345</v>
      </c>
      <c r="W1" s="112" t="s">
        <v>344</v>
      </c>
      <c r="X1" s="112" t="s">
        <v>343</v>
      </c>
    </row>
    <row r="2" spans="1:24" ht="18" customHeight="1">
      <c r="A2" s="421" t="str">
        <f>予選組合せ!C27</f>
        <v>金池長浜</v>
      </c>
      <c r="B2" s="411"/>
      <c r="C2" s="412"/>
      <c r="D2" s="413"/>
      <c r="E2" s="385" t="str">
        <f>IF(E3="","",IF(E3&gt;G3,"○",IF(E3&lt;G3,"●",IF(E3=G3,"△"))))</f>
        <v>○</v>
      </c>
      <c r="F2" s="417"/>
      <c r="G2" s="418"/>
      <c r="H2" s="385" t="str">
        <f>IF(H3="","",IF(H3&gt;J3,"○",IF(H3&lt;J3,"●",IF(H3=J3,"△"))))</f>
        <v>○</v>
      </c>
      <c r="I2" s="417"/>
      <c r="J2" s="418"/>
      <c r="K2" s="385" t="str">
        <f>IF(K3="","",IF(K3&gt;M3,"○",IF(K3&lt;M3,"●",IF(K3=M3,"△"))))</f>
        <v>○</v>
      </c>
      <c r="L2" s="417"/>
      <c r="M2" s="418"/>
      <c r="N2" s="381">
        <f>COUNTIF(B2:M2,"○")</f>
        <v>3</v>
      </c>
      <c r="O2" s="381">
        <f>COUNTIF(B2:M2,"●")</f>
        <v>0</v>
      </c>
      <c r="P2" s="381">
        <f>COUNTIF(B2:M2,"△")</f>
        <v>0</v>
      </c>
      <c r="Q2" s="381">
        <f>(N2*3)+(P2*1)</f>
        <v>9</v>
      </c>
      <c r="R2" s="381">
        <f>SUM(B3,E3,H3,K3)</f>
        <v>13</v>
      </c>
      <c r="S2" s="381">
        <f>SUM(D3,G3,J3,M3)</f>
        <v>2</v>
      </c>
      <c r="T2" s="381">
        <f>R2-S2</f>
        <v>11</v>
      </c>
      <c r="U2" s="380">
        <v>1</v>
      </c>
      <c r="W2" s="378">
        <f>RANK(Q2,$Q$2:$Q$9)</f>
        <v>1</v>
      </c>
      <c r="X2" s="378">
        <f>RANK(T2,$T$2:$T$9)</f>
        <v>1</v>
      </c>
    </row>
    <row r="3" spans="1:24" ht="18" customHeight="1">
      <c r="A3" s="420"/>
      <c r="B3" s="414"/>
      <c r="C3" s="415"/>
      <c r="D3" s="416"/>
      <c r="E3" s="113">
        <f>IF(予選リーグ結果!E6="","",予選リーグ結果!E6)</f>
        <v>8</v>
      </c>
      <c r="F3" s="113" t="s">
        <v>342</v>
      </c>
      <c r="G3" s="113">
        <f>IF(予選リーグ結果!G6="","",予選リーグ結果!G6)</f>
        <v>0</v>
      </c>
      <c r="H3" s="115">
        <f>IF(予選リーグ結果!E9="","",予選リーグ結果!E9)</f>
        <v>2</v>
      </c>
      <c r="I3" s="113" t="s">
        <v>342</v>
      </c>
      <c r="J3" s="113">
        <f>IF(予選リーグ結果!G9="","",予選リーグ結果!G9)</f>
        <v>1</v>
      </c>
      <c r="K3" s="115">
        <f>IF(予選リーグ結果!E12="","",予選リーグ結果!E12)</f>
        <v>3</v>
      </c>
      <c r="L3" s="113" t="s">
        <v>342</v>
      </c>
      <c r="M3" s="114">
        <f>IF(予選リーグ結果!G12="","",予選リーグ結果!G12)</f>
        <v>1</v>
      </c>
      <c r="N3" s="382"/>
      <c r="O3" s="382"/>
      <c r="P3" s="382"/>
      <c r="Q3" s="382"/>
      <c r="R3" s="382"/>
      <c r="S3" s="382"/>
      <c r="T3" s="382"/>
      <c r="U3" s="380"/>
      <c r="W3" s="378"/>
      <c r="X3" s="378"/>
    </row>
    <row r="4" spans="1:24" ht="18" customHeight="1">
      <c r="A4" s="419" t="str">
        <f>予選組合せ!C29</f>
        <v>上堅田</v>
      </c>
      <c r="B4" s="385" t="str">
        <f>IF(B5="","",IF(B5&gt;D5,"○",IF(B5&lt;D5,"●",IF(B5=D5,"△"))))</f>
        <v>●</v>
      </c>
      <c r="C4" s="417"/>
      <c r="D4" s="418"/>
      <c r="E4" s="411"/>
      <c r="F4" s="412"/>
      <c r="G4" s="413"/>
      <c r="H4" s="385" t="str">
        <f>IF(H5="","",IF(H5&gt;J5,"○",IF(H5&lt;J5,"●",IF(H5=J5,"△"))))</f>
        <v>●</v>
      </c>
      <c r="I4" s="417"/>
      <c r="J4" s="418"/>
      <c r="K4" s="385" t="str">
        <f>IF(K5="","",IF(K5&gt;M5,"○",IF(K5&lt;M5,"●",IF(K5=M5,"△"))))</f>
        <v>●</v>
      </c>
      <c r="L4" s="417"/>
      <c r="M4" s="418"/>
      <c r="N4" s="381">
        <f>COUNTIF(B4:M4,"○")</f>
        <v>0</v>
      </c>
      <c r="O4" s="381">
        <f>COUNTIF(B4:M4,"●")</f>
        <v>3</v>
      </c>
      <c r="P4" s="381">
        <f>COUNTIF(B4:M4,"△")</f>
        <v>0</v>
      </c>
      <c r="Q4" s="381">
        <f>(N4*3)+(P4*1)</f>
        <v>0</v>
      </c>
      <c r="R4" s="381">
        <f>SUM(B5,E5,H5,K5)</f>
        <v>0</v>
      </c>
      <c r="S4" s="381">
        <f>SUM(D5,G5,J5,M5)</f>
        <v>20</v>
      </c>
      <c r="T4" s="381">
        <f>R4-S4</f>
        <v>-20</v>
      </c>
      <c r="U4" s="380">
        <v>4</v>
      </c>
      <c r="W4" s="378">
        <f>RANK(Q4,$Q$2:$Q$9)</f>
        <v>4</v>
      </c>
      <c r="X4" s="378">
        <f>RANK(T4,$T$2:$T$9)</f>
        <v>4</v>
      </c>
    </row>
    <row r="5" spans="1:24" ht="18" customHeight="1">
      <c r="A5" s="420"/>
      <c r="B5" s="115">
        <f>G3</f>
        <v>0</v>
      </c>
      <c r="C5" s="113" t="s">
        <v>342</v>
      </c>
      <c r="D5" s="114">
        <f>E3</f>
        <v>8</v>
      </c>
      <c r="E5" s="414"/>
      <c r="F5" s="415"/>
      <c r="G5" s="416"/>
      <c r="H5" s="113">
        <f>IF(予選リーグ結果!E11="","",予選リーグ結果!E11)</f>
        <v>0</v>
      </c>
      <c r="I5" s="113" t="s">
        <v>342</v>
      </c>
      <c r="J5" s="114">
        <f>IF(予選リーグ結果!G11="","",予選リーグ結果!G11)</f>
        <v>10</v>
      </c>
      <c r="K5" s="113">
        <f>IF(予選リーグ結果!E8="","",予選リーグ結果!E8)</f>
        <v>0</v>
      </c>
      <c r="L5" s="113" t="s">
        <v>342</v>
      </c>
      <c r="M5" s="114">
        <f>IF(予選リーグ結果!G8="","",予選リーグ結果!G8)</f>
        <v>2</v>
      </c>
      <c r="N5" s="382"/>
      <c r="O5" s="382"/>
      <c r="P5" s="382"/>
      <c r="Q5" s="382"/>
      <c r="R5" s="382"/>
      <c r="S5" s="382"/>
      <c r="T5" s="382"/>
      <c r="U5" s="380"/>
      <c r="W5" s="378"/>
      <c r="X5" s="378"/>
    </row>
    <row r="6" spans="1:24" ht="18" customHeight="1">
      <c r="A6" s="419" t="str">
        <f>予選組合せ!C31</f>
        <v>北郡坂ノ市</v>
      </c>
      <c r="B6" s="385" t="str">
        <f>IF(B7="","",IF(B7&gt;D7,"○",IF(B7&lt;D7,"●",IF(B7=D7,"△"))))</f>
        <v>●</v>
      </c>
      <c r="C6" s="417"/>
      <c r="D6" s="418"/>
      <c r="E6" s="385" t="str">
        <f>IF(E7="","",IF(E7&gt;G7,"○",IF(E7&lt;G7,"●",IF(E7=G7,"△"))))</f>
        <v>○</v>
      </c>
      <c r="F6" s="417"/>
      <c r="G6" s="418"/>
      <c r="H6" s="411"/>
      <c r="I6" s="412"/>
      <c r="J6" s="413"/>
      <c r="K6" s="385" t="str">
        <f>IF(K7="","",IF(K7&gt;M7,"○",IF(K7&lt;M7,"●",IF(K7=M7,"△"))))</f>
        <v>○</v>
      </c>
      <c r="L6" s="417"/>
      <c r="M6" s="418"/>
      <c r="N6" s="381">
        <f>COUNTIF(B6:M6,"○")</f>
        <v>2</v>
      </c>
      <c r="O6" s="381">
        <f>COUNTIF(B6:M6,"●")</f>
        <v>1</v>
      </c>
      <c r="P6" s="381">
        <f>COUNTIF(B6:M6,"△")</f>
        <v>0</v>
      </c>
      <c r="Q6" s="381">
        <f>(N6*3)+(P6*1)</f>
        <v>6</v>
      </c>
      <c r="R6" s="381">
        <f>SUM(B7,E7,H7,K7)</f>
        <v>13</v>
      </c>
      <c r="S6" s="381">
        <f>SUM(D7,G7,J7,M7)</f>
        <v>2</v>
      </c>
      <c r="T6" s="381">
        <f>R6-S6</f>
        <v>11</v>
      </c>
      <c r="U6" s="380">
        <v>2</v>
      </c>
      <c r="W6" s="378">
        <f>RANK(Q6,$Q$2:$Q$9)</f>
        <v>2</v>
      </c>
      <c r="X6" s="378">
        <f>RANK(T6,$T$2:$T$9)</f>
        <v>1</v>
      </c>
    </row>
    <row r="7" spans="1:24" ht="18" customHeight="1">
      <c r="A7" s="420"/>
      <c r="B7" s="115">
        <f>J3</f>
        <v>1</v>
      </c>
      <c r="C7" s="113" t="s">
        <v>342</v>
      </c>
      <c r="D7" s="114">
        <f>H3</f>
        <v>2</v>
      </c>
      <c r="E7" s="115">
        <f>J5</f>
        <v>10</v>
      </c>
      <c r="F7" s="113" t="s">
        <v>342</v>
      </c>
      <c r="G7" s="114">
        <f>H5</f>
        <v>0</v>
      </c>
      <c r="H7" s="414"/>
      <c r="I7" s="415"/>
      <c r="J7" s="416"/>
      <c r="K7" s="113">
        <f>IF(予選リーグ結果!E5="","",予選リーグ結果!E5)</f>
        <v>2</v>
      </c>
      <c r="L7" s="113" t="s">
        <v>342</v>
      </c>
      <c r="M7" s="114">
        <f>IF(予選リーグ結果!G5="","",予選リーグ結果!G5)</f>
        <v>0</v>
      </c>
      <c r="N7" s="382"/>
      <c r="O7" s="382"/>
      <c r="P7" s="382"/>
      <c r="Q7" s="382"/>
      <c r="R7" s="382"/>
      <c r="S7" s="382"/>
      <c r="T7" s="382"/>
      <c r="U7" s="380"/>
      <c r="W7" s="378"/>
      <c r="X7" s="378"/>
    </row>
    <row r="8" spans="1:24" ht="18" customHeight="1">
      <c r="A8" s="419" t="str">
        <f>予選組合せ!C33</f>
        <v>稙　田</v>
      </c>
      <c r="B8" s="385" t="str">
        <f>IF(B9="","",IF(B9&gt;D9,"○",IF(B9&lt;D9,"●",IF(B9=D9,"△"))))</f>
        <v>●</v>
      </c>
      <c r="C8" s="417"/>
      <c r="D8" s="418"/>
      <c r="E8" s="385" t="str">
        <f>IF(E9="","",IF(E9&gt;G9,"○",IF(E9&lt;G9,"●",IF(E9=G9,"△"))))</f>
        <v>○</v>
      </c>
      <c r="F8" s="417"/>
      <c r="G8" s="418"/>
      <c r="H8" s="385" t="str">
        <f>IF(H9="","",IF(H9&gt;J9,"○",IF(H9&lt;J9,"●",IF(H9=J9,"△"))))</f>
        <v>●</v>
      </c>
      <c r="I8" s="417"/>
      <c r="J8" s="418"/>
      <c r="K8" s="411"/>
      <c r="L8" s="412"/>
      <c r="M8" s="413"/>
      <c r="N8" s="381">
        <f>COUNTIF(B8:M8,"○")</f>
        <v>1</v>
      </c>
      <c r="O8" s="381">
        <f>COUNTIF(B8:M8,"●")</f>
        <v>2</v>
      </c>
      <c r="P8" s="381">
        <f>COUNTIF(B8:M8,"△")</f>
        <v>0</v>
      </c>
      <c r="Q8" s="381">
        <f>(N8*3)+(P8*1)</f>
        <v>3</v>
      </c>
      <c r="R8" s="381">
        <f>SUM(B9,E9,H9,K9)</f>
        <v>3</v>
      </c>
      <c r="S8" s="381">
        <f>SUM(D9,G9,J9,M9)</f>
        <v>5</v>
      </c>
      <c r="T8" s="381">
        <f>R8-S8</f>
        <v>-2</v>
      </c>
      <c r="U8" s="380">
        <v>3</v>
      </c>
      <c r="W8" s="378">
        <f>RANK(Q8,$Q$2:$Q$9)</f>
        <v>3</v>
      </c>
      <c r="X8" s="378">
        <f>RANK(T8,$T$2:$T$9)</f>
        <v>3</v>
      </c>
    </row>
    <row r="9" spans="1:24" ht="18" customHeight="1">
      <c r="A9" s="420"/>
      <c r="B9" s="115">
        <f>M3</f>
        <v>1</v>
      </c>
      <c r="C9" s="113" t="s">
        <v>342</v>
      </c>
      <c r="D9" s="114">
        <f>K3</f>
        <v>3</v>
      </c>
      <c r="E9" s="115">
        <f>M5</f>
        <v>2</v>
      </c>
      <c r="F9" s="113" t="s">
        <v>342</v>
      </c>
      <c r="G9" s="114">
        <f>K5</f>
        <v>0</v>
      </c>
      <c r="H9" s="115">
        <f>M7</f>
        <v>0</v>
      </c>
      <c r="I9" s="113" t="s">
        <v>342</v>
      </c>
      <c r="J9" s="114">
        <f>K7</f>
        <v>2</v>
      </c>
      <c r="K9" s="414"/>
      <c r="L9" s="415"/>
      <c r="M9" s="416"/>
      <c r="N9" s="382"/>
      <c r="O9" s="382"/>
      <c r="P9" s="382"/>
      <c r="Q9" s="382"/>
      <c r="R9" s="382"/>
      <c r="S9" s="382"/>
      <c r="T9" s="382"/>
      <c r="U9" s="380"/>
      <c r="W9" s="378"/>
      <c r="X9" s="378"/>
    </row>
    <row r="10" spans="1:24" ht="18" customHeight="1">
      <c r="T10" s="116"/>
    </row>
    <row r="11" spans="1:24" ht="18" customHeight="1">
      <c r="A11" s="286" t="s">
        <v>367</v>
      </c>
      <c r="B11" s="396" t="str">
        <f>IF(A12="","",A12)</f>
        <v>滝尾下郡</v>
      </c>
      <c r="C11" s="396"/>
      <c r="D11" s="396"/>
      <c r="E11" s="396" t="str">
        <f>IF(A14="","",A14)</f>
        <v>鶴　見</v>
      </c>
      <c r="F11" s="396"/>
      <c r="G11" s="396"/>
      <c r="H11" s="396" t="str">
        <f>IF(A16="","",A16)</f>
        <v>大　在</v>
      </c>
      <c r="I11" s="396"/>
      <c r="J11" s="396"/>
      <c r="K11" s="396" t="str">
        <f>IF(A18="","",A18)</f>
        <v>三　佐</v>
      </c>
      <c r="L11" s="396"/>
      <c r="M11" s="396"/>
      <c r="N11" s="111" t="s">
        <v>352</v>
      </c>
      <c r="O11" s="110" t="s">
        <v>351</v>
      </c>
      <c r="P11" s="110" t="s">
        <v>350</v>
      </c>
      <c r="Q11" s="110" t="s">
        <v>349</v>
      </c>
      <c r="R11" s="110" t="s">
        <v>348</v>
      </c>
      <c r="S11" s="110" t="s">
        <v>347</v>
      </c>
      <c r="T11" s="110" t="s">
        <v>346</v>
      </c>
      <c r="U11" s="110" t="s">
        <v>345</v>
      </c>
      <c r="W11" s="112" t="s">
        <v>344</v>
      </c>
      <c r="X11" s="112" t="s">
        <v>343</v>
      </c>
    </row>
    <row r="12" spans="1:24" ht="18" customHeight="1">
      <c r="A12" s="419" t="str">
        <f>予選組合せ!D27</f>
        <v>滝尾下郡</v>
      </c>
      <c r="B12" s="411"/>
      <c r="C12" s="412"/>
      <c r="D12" s="413"/>
      <c r="E12" s="385" t="str">
        <f>IF(E13="","",IF(E13&gt;G13,"○",IF(E13&lt;G13,"●",IF(E13=G13,"△"))))</f>
        <v>●</v>
      </c>
      <c r="F12" s="417"/>
      <c r="G12" s="418"/>
      <c r="H12" s="385" t="str">
        <f>IF(H13="","",IF(H13&gt;J13,"○",IF(H13&lt;J13,"●",IF(H13=J13,"△"))))</f>
        <v>△</v>
      </c>
      <c r="I12" s="417"/>
      <c r="J12" s="418"/>
      <c r="K12" s="385" t="str">
        <f>IF(K13="","",IF(K13&gt;M13,"○",IF(K13&lt;M13,"●",IF(K13=M13,"△"))))</f>
        <v>○</v>
      </c>
      <c r="L12" s="417"/>
      <c r="M12" s="418"/>
      <c r="N12" s="381">
        <f>COUNTIF(B12:M12,"○")</f>
        <v>1</v>
      </c>
      <c r="O12" s="381">
        <f>COUNTIF(B12:M12,"●")</f>
        <v>1</v>
      </c>
      <c r="P12" s="381">
        <f>COUNTIF(B12:M12,"△")</f>
        <v>1</v>
      </c>
      <c r="Q12" s="381">
        <f>(N12*3)+(P12*1)</f>
        <v>4</v>
      </c>
      <c r="R12" s="381">
        <f>SUM(B13,E13,H13,K13)</f>
        <v>6</v>
      </c>
      <c r="S12" s="381">
        <f>SUM(D13,G13,J13,M13)</f>
        <v>6</v>
      </c>
      <c r="T12" s="381">
        <f>R12-S12</f>
        <v>0</v>
      </c>
      <c r="U12" s="380">
        <v>2</v>
      </c>
      <c r="W12" s="378">
        <f>RANK(Q12,$Q$12:$Q$19)</f>
        <v>2</v>
      </c>
      <c r="X12" s="378">
        <f>RANK(T12,$T$12:$T$19)</f>
        <v>2</v>
      </c>
    </row>
    <row r="13" spans="1:24" ht="18" customHeight="1">
      <c r="A13" s="420"/>
      <c r="B13" s="414"/>
      <c r="C13" s="415"/>
      <c r="D13" s="416"/>
      <c r="E13" s="113">
        <f>IF(予選リーグ結果!K6="","",予選リーグ結果!K6)</f>
        <v>2</v>
      </c>
      <c r="F13" s="113" t="s">
        <v>342</v>
      </c>
      <c r="G13" s="113">
        <f>IF(予選リーグ結果!M6="","",予選リーグ結果!M6)</f>
        <v>4</v>
      </c>
      <c r="H13" s="115">
        <f>IF(予選リーグ結果!K9="","",予選リーグ結果!K9)</f>
        <v>0</v>
      </c>
      <c r="I13" s="113" t="s">
        <v>342</v>
      </c>
      <c r="J13" s="113">
        <f>IF(予選リーグ結果!M9="","",予選リーグ結果!M9)</f>
        <v>0</v>
      </c>
      <c r="K13" s="115">
        <f>IF(予選リーグ結果!K12="","",予選リーグ結果!K12)</f>
        <v>4</v>
      </c>
      <c r="L13" s="113" t="s">
        <v>342</v>
      </c>
      <c r="M13" s="114">
        <f>IF(予選リーグ結果!M12="","",予選リーグ結果!M12)</f>
        <v>2</v>
      </c>
      <c r="N13" s="382"/>
      <c r="O13" s="382"/>
      <c r="P13" s="382"/>
      <c r="Q13" s="382"/>
      <c r="R13" s="382"/>
      <c r="S13" s="382"/>
      <c r="T13" s="382"/>
      <c r="U13" s="380"/>
      <c r="W13" s="378"/>
      <c r="X13" s="378"/>
    </row>
    <row r="14" spans="1:24" ht="18" customHeight="1">
      <c r="A14" s="419" t="str">
        <f>予選組合せ!D29</f>
        <v>鶴　見</v>
      </c>
      <c r="B14" s="385" t="str">
        <f>IF(B15="","",IF(B15&gt;D15,"○",IF(B15&lt;D15,"●",IF(B15=D15,"△"))))</f>
        <v>○</v>
      </c>
      <c r="C14" s="417"/>
      <c r="D14" s="418"/>
      <c r="E14" s="411"/>
      <c r="F14" s="412"/>
      <c r="G14" s="413"/>
      <c r="H14" s="385" t="str">
        <f>IF(H15="","",IF(H15&gt;J15,"○",IF(H15&lt;J15,"●",IF(H15=J15,"△"))))</f>
        <v>○</v>
      </c>
      <c r="I14" s="417"/>
      <c r="J14" s="418"/>
      <c r="K14" s="385" t="str">
        <f>IF(K15="","",IF(K15&gt;M15,"○",IF(K15&lt;M15,"●",IF(K15=M15,"△"))))</f>
        <v>○</v>
      </c>
      <c r="L14" s="417"/>
      <c r="M14" s="418"/>
      <c r="N14" s="395">
        <f>COUNTIF(B14:M14,"○")</f>
        <v>3</v>
      </c>
      <c r="O14" s="381">
        <f>COUNTIF(B14:M14,"●")</f>
        <v>0</v>
      </c>
      <c r="P14" s="381">
        <f>COUNTIF(B14:M14,"△")</f>
        <v>0</v>
      </c>
      <c r="Q14" s="381">
        <f>(N14*3)+(P14*1)</f>
        <v>9</v>
      </c>
      <c r="R14" s="381">
        <f>SUM(B15,E15,H15,K15)</f>
        <v>14</v>
      </c>
      <c r="S14" s="381">
        <f>SUM(D15,G15,J15,M15)</f>
        <v>2</v>
      </c>
      <c r="T14" s="381">
        <f>R14-S14</f>
        <v>12</v>
      </c>
      <c r="U14" s="380">
        <v>1</v>
      </c>
      <c r="W14" s="378">
        <f>RANK(Q14,$Q$12:$Q$19)</f>
        <v>1</v>
      </c>
      <c r="X14" s="378">
        <f>RANK(T14,$T$12:$T$19)</f>
        <v>1</v>
      </c>
    </row>
    <row r="15" spans="1:24" ht="18" customHeight="1">
      <c r="A15" s="420"/>
      <c r="B15" s="115">
        <f>G13</f>
        <v>4</v>
      </c>
      <c r="C15" s="113" t="s">
        <v>342</v>
      </c>
      <c r="D15" s="114">
        <f>E13</f>
        <v>2</v>
      </c>
      <c r="E15" s="414"/>
      <c r="F15" s="415"/>
      <c r="G15" s="416"/>
      <c r="H15" s="113">
        <f>IF(予選リーグ結果!K11="","",予選リーグ結果!K11)</f>
        <v>7</v>
      </c>
      <c r="I15" s="113" t="s">
        <v>342</v>
      </c>
      <c r="J15" s="114">
        <f>IF(予選リーグ結果!M11="","",予選リーグ結果!M11)</f>
        <v>0</v>
      </c>
      <c r="K15" s="113">
        <f>IF(予選リーグ結果!K8="","",予選リーグ結果!K8)</f>
        <v>3</v>
      </c>
      <c r="L15" s="113" t="s">
        <v>342</v>
      </c>
      <c r="M15" s="114">
        <f>IF(予選リーグ結果!M8="","",予選リーグ結果!M8)</f>
        <v>0</v>
      </c>
      <c r="N15" s="408"/>
      <c r="O15" s="382"/>
      <c r="P15" s="382"/>
      <c r="Q15" s="382"/>
      <c r="R15" s="382"/>
      <c r="S15" s="382"/>
      <c r="T15" s="382"/>
      <c r="U15" s="380"/>
      <c r="W15" s="378"/>
      <c r="X15" s="378"/>
    </row>
    <row r="16" spans="1:24" ht="18" customHeight="1">
      <c r="A16" s="419" t="str">
        <f>予選組合せ!D31</f>
        <v>大　在</v>
      </c>
      <c r="B16" s="385" t="str">
        <f>IF(B17="","",IF(B17&gt;D17,"○",IF(B17&lt;D17,"●",IF(B17=D17,"△"))))</f>
        <v>△</v>
      </c>
      <c r="C16" s="417"/>
      <c r="D16" s="418"/>
      <c r="E16" s="385" t="str">
        <f>IF(E17="","",IF(E17&gt;G17,"○",IF(E17&lt;G17,"●",IF(E17=G17,"△"))))</f>
        <v>●</v>
      </c>
      <c r="F16" s="417"/>
      <c r="G16" s="418"/>
      <c r="H16" s="411"/>
      <c r="I16" s="412"/>
      <c r="J16" s="413"/>
      <c r="K16" s="385" t="str">
        <f>IF(K17="","",IF(K17&gt;M17,"○",IF(K17&lt;M17,"●",IF(K17=M17,"△"))))</f>
        <v>○</v>
      </c>
      <c r="L16" s="417"/>
      <c r="M16" s="418"/>
      <c r="N16" s="395">
        <f>COUNTIF(B16:M16,"○")</f>
        <v>1</v>
      </c>
      <c r="O16" s="381">
        <f>COUNTIF(B16:M16,"●")</f>
        <v>1</v>
      </c>
      <c r="P16" s="381">
        <f>COUNTIF(B16:M16,"△")</f>
        <v>1</v>
      </c>
      <c r="Q16" s="381">
        <f>(N16*3)+(P16*1)</f>
        <v>4</v>
      </c>
      <c r="R16" s="381">
        <f>SUM(B17,E17,H17,K17)</f>
        <v>1</v>
      </c>
      <c r="S16" s="381">
        <f>SUM(D17,G17,J17,M17)</f>
        <v>7</v>
      </c>
      <c r="T16" s="381">
        <f>R16-S16</f>
        <v>-6</v>
      </c>
      <c r="U16" s="380">
        <v>3</v>
      </c>
      <c r="W16" s="378">
        <f>RANK(Q16,$Q$12:$Q$19)</f>
        <v>2</v>
      </c>
      <c r="X16" s="378">
        <f>RANK(T16,$T$12:$T$19)</f>
        <v>3</v>
      </c>
    </row>
    <row r="17" spans="1:24" ht="18" customHeight="1">
      <c r="A17" s="420"/>
      <c r="B17" s="115">
        <f>J13</f>
        <v>0</v>
      </c>
      <c r="C17" s="113" t="s">
        <v>342</v>
      </c>
      <c r="D17" s="114">
        <f>H13</f>
        <v>0</v>
      </c>
      <c r="E17" s="115">
        <f>J15</f>
        <v>0</v>
      </c>
      <c r="F17" s="113" t="s">
        <v>342</v>
      </c>
      <c r="G17" s="114">
        <f>H15</f>
        <v>7</v>
      </c>
      <c r="H17" s="414"/>
      <c r="I17" s="415"/>
      <c r="J17" s="416"/>
      <c r="K17" s="113">
        <f>IF(予選リーグ結果!K5="","",予選リーグ結果!K5)</f>
        <v>1</v>
      </c>
      <c r="L17" s="113" t="s">
        <v>342</v>
      </c>
      <c r="M17" s="114">
        <f>IF(予選リーグ結果!M5="","",予選リーグ結果!M5)</f>
        <v>0</v>
      </c>
      <c r="N17" s="408"/>
      <c r="O17" s="382"/>
      <c r="P17" s="382"/>
      <c r="Q17" s="382"/>
      <c r="R17" s="382"/>
      <c r="S17" s="382"/>
      <c r="T17" s="382"/>
      <c r="U17" s="380"/>
      <c r="W17" s="378"/>
      <c r="X17" s="378"/>
    </row>
    <row r="18" spans="1:24" ht="18" customHeight="1">
      <c r="A18" s="419" t="str">
        <f>予選組合せ!D33</f>
        <v>三　佐</v>
      </c>
      <c r="B18" s="385" t="str">
        <f>IF(B19="","",IF(B19&gt;D19,"○",IF(B19&lt;D19,"●",IF(B19=D19,"△"))))</f>
        <v>●</v>
      </c>
      <c r="C18" s="417"/>
      <c r="D18" s="418"/>
      <c r="E18" s="385" t="str">
        <f>IF(E19="","",IF(E19&gt;G19,"○",IF(E19&lt;G19,"●",IF(E19=G19,"△"))))</f>
        <v>●</v>
      </c>
      <c r="F18" s="417"/>
      <c r="G18" s="418"/>
      <c r="H18" s="385" t="str">
        <f>IF(H19="","",IF(H19&gt;J19,"○",IF(H19&lt;J19,"●",IF(H19=J19,"△"))))</f>
        <v>●</v>
      </c>
      <c r="I18" s="417"/>
      <c r="J18" s="418"/>
      <c r="K18" s="411"/>
      <c r="L18" s="412"/>
      <c r="M18" s="413"/>
      <c r="N18" s="395">
        <f>COUNTIF(B18:M18,"○")</f>
        <v>0</v>
      </c>
      <c r="O18" s="381">
        <f>COUNTIF(B18:M18,"●")</f>
        <v>3</v>
      </c>
      <c r="P18" s="381">
        <f>COUNTIF(B18:M18,"△")</f>
        <v>0</v>
      </c>
      <c r="Q18" s="381">
        <f>(N18*3)+(P18*1)</f>
        <v>0</v>
      </c>
      <c r="R18" s="381">
        <f>SUM(B19,E19,H19,K19)</f>
        <v>2</v>
      </c>
      <c r="S18" s="381">
        <f>SUM(D19,G19,J19,M19)</f>
        <v>8</v>
      </c>
      <c r="T18" s="381">
        <f>R18-S18</f>
        <v>-6</v>
      </c>
      <c r="U18" s="380">
        <v>4</v>
      </c>
      <c r="W18" s="378">
        <f>RANK(Q18,$Q$12:$Q$19)</f>
        <v>4</v>
      </c>
      <c r="X18" s="378">
        <f>RANK(T18,$T$12:$T$19)</f>
        <v>3</v>
      </c>
    </row>
    <row r="19" spans="1:24" ht="18" customHeight="1">
      <c r="A19" s="420"/>
      <c r="B19" s="115">
        <f>M13</f>
        <v>2</v>
      </c>
      <c r="C19" s="113" t="s">
        <v>342</v>
      </c>
      <c r="D19" s="114">
        <f>K13</f>
        <v>4</v>
      </c>
      <c r="E19" s="115">
        <f>M15</f>
        <v>0</v>
      </c>
      <c r="F19" s="113" t="s">
        <v>342</v>
      </c>
      <c r="G19" s="114">
        <f>K15</f>
        <v>3</v>
      </c>
      <c r="H19" s="115">
        <f>M17</f>
        <v>0</v>
      </c>
      <c r="I19" s="113" t="s">
        <v>342</v>
      </c>
      <c r="J19" s="114">
        <f>K17</f>
        <v>1</v>
      </c>
      <c r="K19" s="414"/>
      <c r="L19" s="415"/>
      <c r="M19" s="416"/>
      <c r="N19" s="408"/>
      <c r="O19" s="382"/>
      <c r="P19" s="382"/>
      <c r="Q19" s="382"/>
      <c r="R19" s="382"/>
      <c r="S19" s="382"/>
      <c r="T19" s="382"/>
      <c r="U19" s="380"/>
      <c r="W19" s="378"/>
      <c r="X19" s="378"/>
    </row>
    <row r="21" spans="1:24" ht="18" customHeight="1">
      <c r="A21" s="286" t="s">
        <v>366</v>
      </c>
      <c r="B21" s="396" t="str">
        <f>IF(A22="","",A22)</f>
        <v>大　道</v>
      </c>
      <c r="C21" s="396"/>
      <c r="D21" s="396"/>
      <c r="E21" s="396" t="str">
        <f>IF(A24="","",A24)</f>
        <v>鶴　岡</v>
      </c>
      <c r="F21" s="396"/>
      <c r="G21" s="396"/>
      <c r="H21" s="396" t="str">
        <f>IF(A26="","",A26)</f>
        <v>賀　来</v>
      </c>
      <c r="I21" s="396"/>
      <c r="J21" s="396"/>
      <c r="K21" s="396" t="str">
        <f>IF(A28="","",A28)</f>
        <v>由布川</v>
      </c>
      <c r="L21" s="396"/>
      <c r="M21" s="396"/>
      <c r="N21" s="111" t="s">
        <v>352</v>
      </c>
      <c r="O21" s="110" t="s">
        <v>351</v>
      </c>
      <c r="P21" s="110" t="s">
        <v>350</v>
      </c>
      <c r="Q21" s="110" t="s">
        <v>349</v>
      </c>
      <c r="R21" s="110" t="s">
        <v>348</v>
      </c>
      <c r="S21" s="110" t="s">
        <v>347</v>
      </c>
      <c r="T21" s="110" t="s">
        <v>346</v>
      </c>
      <c r="U21" s="110" t="s">
        <v>345</v>
      </c>
      <c r="W21" s="112" t="s">
        <v>344</v>
      </c>
      <c r="X21" s="112" t="s">
        <v>343</v>
      </c>
    </row>
    <row r="22" spans="1:24" ht="18" customHeight="1">
      <c r="A22" s="385" t="str">
        <f>予選組合せ!E27</f>
        <v>大　道</v>
      </c>
      <c r="B22" s="411"/>
      <c r="C22" s="412"/>
      <c r="D22" s="413"/>
      <c r="E22" s="385" t="str">
        <f>IF(E23="","",IF(E23&gt;G23,"○",IF(E23&lt;G23,"●",IF(E23=G23,"△"))))</f>
        <v>△</v>
      </c>
      <c r="F22" s="417"/>
      <c r="G22" s="418"/>
      <c r="H22" s="385" t="str">
        <f>IF(H23="","",IF(H23&gt;J23,"○",IF(H23&lt;J23,"●",IF(H23=J23,"△"))))</f>
        <v>○</v>
      </c>
      <c r="I22" s="417"/>
      <c r="J22" s="418"/>
      <c r="K22" s="385" t="str">
        <f>IF(K23="","",IF(K23&gt;M23,"○",IF(K23&lt;M23,"●",IF(K23=M23,"△"))))</f>
        <v>●</v>
      </c>
      <c r="L22" s="417"/>
      <c r="M22" s="418"/>
      <c r="N22" s="381">
        <f>COUNTIF(B22:M22,"○")</f>
        <v>1</v>
      </c>
      <c r="O22" s="381">
        <f>COUNTIF(B22:M22,"●")</f>
        <v>1</v>
      </c>
      <c r="P22" s="381">
        <f>COUNTIF(B22:M22,"△")</f>
        <v>1</v>
      </c>
      <c r="Q22" s="381">
        <f>(N22*3)+(P22*1)</f>
        <v>4</v>
      </c>
      <c r="R22" s="381">
        <f>SUM(B23,E23,H23,K23)</f>
        <v>2</v>
      </c>
      <c r="S22" s="381">
        <f>SUM(D23,G23,J23,M23)</f>
        <v>3</v>
      </c>
      <c r="T22" s="381">
        <f>R22-S22</f>
        <v>-1</v>
      </c>
      <c r="U22" s="380">
        <v>3</v>
      </c>
      <c r="W22" s="378">
        <f>RANK(Q22,$Q$22:$Q$29)</f>
        <v>2</v>
      </c>
      <c r="X22" s="378">
        <f>RANK(T22,$T$22:$T$29)</f>
        <v>3</v>
      </c>
    </row>
    <row r="23" spans="1:24" ht="18" customHeight="1">
      <c r="A23" s="386"/>
      <c r="B23" s="414"/>
      <c r="C23" s="415"/>
      <c r="D23" s="416"/>
      <c r="E23" s="113">
        <f>IF(予選リーグ結果!Q6="","",予選リーグ結果!Q6)</f>
        <v>0</v>
      </c>
      <c r="F23" s="113" t="s">
        <v>342</v>
      </c>
      <c r="G23" s="113">
        <f>IF(予選リーグ結果!S6="","",予選リーグ結果!S6)</f>
        <v>0</v>
      </c>
      <c r="H23" s="115">
        <f>IF(予選リーグ結果!Q9="","",予選リーグ結果!Q9)</f>
        <v>2</v>
      </c>
      <c r="I23" s="113" t="s">
        <v>342</v>
      </c>
      <c r="J23" s="113">
        <f>IF(予選リーグ結果!S9="","",予選リーグ結果!S9)</f>
        <v>0</v>
      </c>
      <c r="K23" s="115">
        <f>IF(予選リーグ結果!Q12="","",予選リーグ結果!Q12)</f>
        <v>0</v>
      </c>
      <c r="L23" s="113" t="s">
        <v>342</v>
      </c>
      <c r="M23" s="114">
        <f>IF(予選リーグ結果!S12="","",予選リーグ結果!S12)</f>
        <v>3</v>
      </c>
      <c r="N23" s="382"/>
      <c r="O23" s="382"/>
      <c r="P23" s="382"/>
      <c r="Q23" s="382"/>
      <c r="R23" s="382"/>
      <c r="S23" s="382"/>
      <c r="T23" s="382"/>
      <c r="U23" s="380"/>
      <c r="W23" s="378"/>
      <c r="X23" s="378"/>
    </row>
    <row r="24" spans="1:24" ht="18" customHeight="1">
      <c r="A24" s="385" t="str">
        <f>予選組合せ!E29</f>
        <v>鶴　岡</v>
      </c>
      <c r="B24" s="385" t="str">
        <f>IF(B25="","",IF(B25&gt;D25,"○",IF(B25&lt;D25,"●",IF(B25=D25,"△"))))</f>
        <v>△</v>
      </c>
      <c r="C24" s="417"/>
      <c r="D24" s="418"/>
      <c r="E24" s="411"/>
      <c r="F24" s="412"/>
      <c r="G24" s="413"/>
      <c r="H24" s="385" t="str">
        <f>IF(H25="","",IF(H25&gt;J25,"○",IF(H25&lt;J25,"●",IF(H25=J25,"△"))))</f>
        <v>○</v>
      </c>
      <c r="I24" s="417"/>
      <c r="J24" s="418"/>
      <c r="K24" s="385" t="str">
        <f>IF(K25="","",IF(K25&gt;M25,"○",IF(K25&lt;M25,"●",IF(K25=M25,"△"))))</f>
        <v>●</v>
      </c>
      <c r="L24" s="417"/>
      <c r="M24" s="418"/>
      <c r="N24" s="395">
        <f>COUNTIF(B24:M24,"○")</f>
        <v>1</v>
      </c>
      <c r="O24" s="381">
        <f>COUNTIF(B24:M24,"●")</f>
        <v>1</v>
      </c>
      <c r="P24" s="381">
        <f>COUNTIF(B24:M24,"△")</f>
        <v>1</v>
      </c>
      <c r="Q24" s="381">
        <f>(N24*3)+(P24*1)</f>
        <v>4</v>
      </c>
      <c r="R24" s="381">
        <f>SUM(B25,E25,H25,K25)</f>
        <v>4</v>
      </c>
      <c r="S24" s="381">
        <f>SUM(D25,G25,J25,M25)</f>
        <v>4</v>
      </c>
      <c r="T24" s="381">
        <f>R24-S24</f>
        <v>0</v>
      </c>
      <c r="U24" s="380">
        <v>2</v>
      </c>
      <c r="W24" s="378">
        <f>RANK(Q24,$Q$22:$Q$29)</f>
        <v>2</v>
      </c>
      <c r="X24" s="378">
        <f>RANK(T24,$T$22:$T$29)</f>
        <v>2</v>
      </c>
    </row>
    <row r="25" spans="1:24" ht="18" customHeight="1">
      <c r="A25" s="386"/>
      <c r="B25" s="115">
        <f>G23</f>
        <v>0</v>
      </c>
      <c r="C25" s="113" t="s">
        <v>342</v>
      </c>
      <c r="D25" s="114">
        <f>E23</f>
        <v>0</v>
      </c>
      <c r="E25" s="414"/>
      <c r="F25" s="415"/>
      <c r="G25" s="416"/>
      <c r="H25" s="113">
        <f>IF(予選リーグ結果!Q11="","",予選リーグ結果!Q11)</f>
        <v>4</v>
      </c>
      <c r="I25" s="113" t="s">
        <v>342</v>
      </c>
      <c r="J25" s="114">
        <f>IF(予選リーグ結果!S11="","",予選リーグ結果!S11)</f>
        <v>0</v>
      </c>
      <c r="K25" s="113">
        <f>IF(予選リーグ結果!Q8="","",予選リーグ結果!Q8)</f>
        <v>0</v>
      </c>
      <c r="L25" s="113" t="s">
        <v>342</v>
      </c>
      <c r="M25" s="114">
        <f>IF(予選リーグ結果!S8="","",予選リーグ結果!S8)</f>
        <v>4</v>
      </c>
      <c r="N25" s="408"/>
      <c r="O25" s="382"/>
      <c r="P25" s="382"/>
      <c r="Q25" s="382"/>
      <c r="R25" s="382"/>
      <c r="S25" s="382"/>
      <c r="T25" s="382"/>
      <c r="U25" s="380"/>
      <c r="W25" s="378"/>
      <c r="X25" s="378"/>
    </row>
    <row r="26" spans="1:24" ht="18" customHeight="1">
      <c r="A26" s="385" t="str">
        <f>予選組合せ!E31</f>
        <v>賀　来</v>
      </c>
      <c r="B26" s="385" t="str">
        <f>IF(B27="","",IF(B27&gt;D27,"○",IF(B27&lt;D27,"●",IF(B27=D27,"△"))))</f>
        <v>●</v>
      </c>
      <c r="C26" s="417"/>
      <c r="D26" s="418"/>
      <c r="E26" s="385" t="str">
        <f>IF(E27="","",IF(E27&gt;G27,"○",IF(E27&lt;G27,"●",IF(E27=G27,"△"))))</f>
        <v>●</v>
      </c>
      <c r="F26" s="417"/>
      <c r="G26" s="418"/>
      <c r="H26" s="411"/>
      <c r="I26" s="412"/>
      <c r="J26" s="413"/>
      <c r="K26" s="385" t="str">
        <f>IF(K27="","",IF(K27&gt;M27,"○",IF(K27&lt;M27,"●",IF(K27=M27,"△"))))</f>
        <v>△</v>
      </c>
      <c r="L26" s="417"/>
      <c r="M26" s="418"/>
      <c r="N26" s="395">
        <f>COUNTIF(B26:M26,"○")</f>
        <v>0</v>
      </c>
      <c r="O26" s="381">
        <f>COUNTIF(B26:M26,"●")</f>
        <v>2</v>
      </c>
      <c r="P26" s="381">
        <f>COUNTIF(B26:M26,"△")</f>
        <v>1</v>
      </c>
      <c r="Q26" s="381">
        <f>(N26*3)+(P26*1)</f>
        <v>1</v>
      </c>
      <c r="R26" s="381">
        <f>SUM(B27,E27,H27,K27)</f>
        <v>1</v>
      </c>
      <c r="S26" s="381">
        <f>SUM(D27,G27,J27,M27)</f>
        <v>7</v>
      </c>
      <c r="T26" s="381">
        <f>R26-S26</f>
        <v>-6</v>
      </c>
      <c r="U26" s="380">
        <v>4</v>
      </c>
      <c r="W26" s="378">
        <f>RANK(Q26,$Q$22:$Q$29)</f>
        <v>4</v>
      </c>
      <c r="X26" s="378">
        <f>RANK(T26,$T$22:$T$29)</f>
        <v>4</v>
      </c>
    </row>
    <row r="27" spans="1:24" ht="18" customHeight="1">
      <c r="A27" s="386"/>
      <c r="B27" s="115">
        <f>J23</f>
        <v>0</v>
      </c>
      <c r="C27" s="113" t="s">
        <v>342</v>
      </c>
      <c r="D27" s="114">
        <f>H23</f>
        <v>2</v>
      </c>
      <c r="E27" s="115">
        <f>J25</f>
        <v>0</v>
      </c>
      <c r="F27" s="113" t="s">
        <v>342</v>
      </c>
      <c r="G27" s="114">
        <f>H25</f>
        <v>4</v>
      </c>
      <c r="H27" s="414"/>
      <c r="I27" s="415"/>
      <c r="J27" s="416"/>
      <c r="K27" s="113">
        <f>IF(予選リーグ結果!Q5="","",予選リーグ結果!Q5)</f>
        <v>1</v>
      </c>
      <c r="L27" s="113" t="s">
        <v>342</v>
      </c>
      <c r="M27" s="114">
        <f>IF(予選リーグ結果!S5="","",予選リーグ結果!S5)</f>
        <v>1</v>
      </c>
      <c r="N27" s="408"/>
      <c r="O27" s="382"/>
      <c r="P27" s="382"/>
      <c r="Q27" s="382"/>
      <c r="R27" s="382"/>
      <c r="S27" s="382"/>
      <c r="T27" s="382"/>
      <c r="U27" s="380"/>
      <c r="W27" s="378"/>
      <c r="X27" s="378"/>
    </row>
    <row r="28" spans="1:24" ht="18" customHeight="1">
      <c r="A28" s="385" t="str">
        <f>予選組合せ!E33</f>
        <v>由布川</v>
      </c>
      <c r="B28" s="385" t="str">
        <f>IF(B29="","",IF(B29&gt;D29,"○",IF(B29&lt;D29,"●",IF(B29=D29,"△"))))</f>
        <v>○</v>
      </c>
      <c r="C28" s="417"/>
      <c r="D28" s="418"/>
      <c r="E28" s="385" t="str">
        <f>IF(E29="","",IF(E29&gt;G29,"○",IF(E29&lt;G29,"●",IF(E29=G29,"△"))))</f>
        <v>○</v>
      </c>
      <c r="F28" s="417"/>
      <c r="G28" s="418"/>
      <c r="H28" s="385" t="str">
        <f>IF(H29="","",IF(H29&gt;J29,"○",IF(H29&lt;J29,"●",IF(H29=J29,"△"))))</f>
        <v>△</v>
      </c>
      <c r="I28" s="417"/>
      <c r="J28" s="418"/>
      <c r="K28" s="411"/>
      <c r="L28" s="412"/>
      <c r="M28" s="413"/>
      <c r="N28" s="395">
        <f>COUNTIF(B28:M28,"○")</f>
        <v>2</v>
      </c>
      <c r="O28" s="381">
        <f>COUNTIF(B28:M28,"●")</f>
        <v>0</v>
      </c>
      <c r="P28" s="381">
        <f>COUNTIF(B28:M28,"△")</f>
        <v>1</v>
      </c>
      <c r="Q28" s="381">
        <f>(N28*3)+(P28*1)</f>
        <v>7</v>
      </c>
      <c r="R28" s="381">
        <f>SUM(B29,E29,H29,K29)</f>
        <v>8</v>
      </c>
      <c r="S28" s="381">
        <f>SUM(D29,G29,J29,M29)</f>
        <v>1</v>
      </c>
      <c r="T28" s="381">
        <f>R28-S28</f>
        <v>7</v>
      </c>
      <c r="U28" s="380">
        <v>1</v>
      </c>
      <c r="W28" s="378">
        <f>RANK(Q28,$Q$22:$Q$29)</f>
        <v>1</v>
      </c>
      <c r="X28" s="378">
        <f>RANK(T28,$T$22:$T$29)</f>
        <v>1</v>
      </c>
    </row>
    <row r="29" spans="1:24" ht="18" customHeight="1">
      <c r="A29" s="386"/>
      <c r="B29" s="115">
        <f>M23</f>
        <v>3</v>
      </c>
      <c r="C29" s="113" t="s">
        <v>342</v>
      </c>
      <c r="D29" s="114">
        <f>K23</f>
        <v>0</v>
      </c>
      <c r="E29" s="115">
        <f>M25</f>
        <v>4</v>
      </c>
      <c r="F29" s="113" t="s">
        <v>342</v>
      </c>
      <c r="G29" s="114">
        <f>K25</f>
        <v>0</v>
      </c>
      <c r="H29" s="115">
        <f>M27</f>
        <v>1</v>
      </c>
      <c r="I29" s="113" t="s">
        <v>342</v>
      </c>
      <c r="J29" s="114">
        <f>K27</f>
        <v>1</v>
      </c>
      <c r="K29" s="414"/>
      <c r="L29" s="415"/>
      <c r="M29" s="416"/>
      <c r="N29" s="408"/>
      <c r="O29" s="382"/>
      <c r="P29" s="382"/>
      <c r="Q29" s="382"/>
      <c r="R29" s="382"/>
      <c r="S29" s="382"/>
      <c r="T29" s="382"/>
      <c r="U29" s="380"/>
      <c r="W29" s="378"/>
      <c r="X29" s="378"/>
    </row>
    <row r="31" spans="1:24" ht="18" customHeight="1">
      <c r="A31" s="286" t="s">
        <v>365</v>
      </c>
      <c r="B31" s="396" t="str">
        <f>IF(A32="","",A32)</f>
        <v>城　南</v>
      </c>
      <c r="C31" s="396"/>
      <c r="D31" s="396"/>
      <c r="E31" s="396" t="str">
        <f>IF(A34="","",A34)</f>
        <v>鶴　居</v>
      </c>
      <c r="F31" s="396"/>
      <c r="G31" s="396"/>
      <c r="H31" s="396" t="str">
        <f>IF(A36="","",A36)</f>
        <v>明　治</v>
      </c>
      <c r="I31" s="396"/>
      <c r="J31" s="396"/>
      <c r="K31" s="396" t="str">
        <f>IF(A38="","",A38)</f>
        <v>三　花</v>
      </c>
      <c r="L31" s="396"/>
      <c r="M31" s="396"/>
      <c r="N31" s="111" t="s">
        <v>352</v>
      </c>
      <c r="O31" s="110" t="s">
        <v>351</v>
      </c>
      <c r="P31" s="110" t="s">
        <v>350</v>
      </c>
      <c r="Q31" s="110" t="s">
        <v>349</v>
      </c>
      <c r="R31" s="110" t="s">
        <v>348</v>
      </c>
      <c r="S31" s="110" t="s">
        <v>347</v>
      </c>
      <c r="T31" s="110" t="s">
        <v>346</v>
      </c>
      <c r="U31" s="110" t="s">
        <v>345</v>
      </c>
      <c r="W31" s="112" t="s">
        <v>344</v>
      </c>
      <c r="X31" s="112" t="s">
        <v>343</v>
      </c>
    </row>
    <row r="32" spans="1:24" ht="18" customHeight="1">
      <c r="A32" s="385" t="str">
        <f>予選組合せ!F27</f>
        <v>城　南</v>
      </c>
      <c r="B32" s="411"/>
      <c r="C32" s="412"/>
      <c r="D32" s="413"/>
      <c r="E32" s="385" t="str">
        <f>IF(E33="","",IF(E33&gt;G33,"○",IF(E33&lt;G33,"●",IF(E33=G33,"△"))))</f>
        <v>●</v>
      </c>
      <c r="F32" s="417"/>
      <c r="G32" s="418"/>
      <c r="H32" s="385" t="str">
        <f>IF(H33="","",IF(H33&gt;J33,"○",IF(H33&lt;J33,"●",IF(H33=J33,"△"))))</f>
        <v>●</v>
      </c>
      <c r="I32" s="417"/>
      <c r="J32" s="418"/>
      <c r="K32" s="385" t="str">
        <f>IF(K33="","",IF(K33&gt;M33,"○",IF(K33&lt;M33,"●",IF(K33=M33,"△"))))</f>
        <v>●</v>
      </c>
      <c r="L32" s="417"/>
      <c r="M32" s="418"/>
      <c r="N32" s="381">
        <f>COUNTIF(B32:M32,"○")</f>
        <v>0</v>
      </c>
      <c r="O32" s="381">
        <f>COUNTIF(B32:M32,"●")</f>
        <v>3</v>
      </c>
      <c r="P32" s="381">
        <f>COUNTIF(B32:M32,"△")</f>
        <v>0</v>
      </c>
      <c r="Q32" s="381">
        <f>(N32*3)+(P32*1)</f>
        <v>0</v>
      </c>
      <c r="R32" s="381">
        <f>SUM(B33,E33,H33,K33)</f>
        <v>1</v>
      </c>
      <c r="S32" s="381">
        <f>SUM(D33,G33,J33,M33)</f>
        <v>21</v>
      </c>
      <c r="T32" s="381">
        <f>R32-S32</f>
        <v>-20</v>
      </c>
      <c r="U32" s="380">
        <v>4</v>
      </c>
      <c r="W32" s="378">
        <f>RANK(Q32,$Q$32:$Q$39)</f>
        <v>4</v>
      </c>
      <c r="X32" s="378">
        <f>RANK(T32,$T$32:$T$39)</f>
        <v>4</v>
      </c>
    </row>
    <row r="33" spans="1:24" ht="18" customHeight="1">
      <c r="A33" s="386"/>
      <c r="B33" s="414"/>
      <c r="C33" s="415"/>
      <c r="D33" s="416"/>
      <c r="E33" s="113">
        <f>IF(予選リーグ結果!W6="","",予選リーグ結果!W6)</f>
        <v>0</v>
      </c>
      <c r="F33" s="113" t="s">
        <v>342</v>
      </c>
      <c r="G33" s="113">
        <f>IF(予選リーグ結果!Y6="","",予選リーグ結果!Y6)</f>
        <v>11</v>
      </c>
      <c r="H33" s="115">
        <f>IF(予選リーグ結果!W9="","",予選リーグ結果!W9)</f>
        <v>0</v>
      </c>
      <c r="I33" s="113" t="s">
        <v>342</v>
      </c>
      <c r="J33" s="113">
        <f>IF(予選リーグ結果!Y9="","",予選リーグ結果!Y9)</f>
        <v>8</v>
      </c>
      <c r="K33" s="115">
        <f>IF(予選リーグ結果!W12="","",予選リーグ結果!W12)</f>
        <v>1</v>
      </c>
      <c r="L33" s="113" t="s">
        <v>342</v>
      </c>
      <c r="M33" s="114">
        <f>IF(予選リーグ結果!Y12="","",予選リーグ結果!Y12)</f>
        <v>2</v>
      </c>
      <c r="N33" s="382"/>
      <c r="O33" s="382"/>
      <c r="P33" s="382"/>
      <c r="Q33" s="382"/>
      <c r="R33" s="382"/>
      <c r="S33" s="382"/>
      <c r="T33" s="382"/>
      <c r="U33" s="380"/>
      <c r="W33" s="378"/>
      <c r="X33" s="378"/>
    </row>
    <row r="34" spans="1:24" ht="18" customHeight="1">
      <c r="A34" s="385" t="str">
        <f>予選組合せ!F29</f>
        <v>鶴　居</v>
      </c>
      <c r="B34" s="385" t="str">
        <f>IF(B35="","",IF(B35&gt;D35,"○",IF(B35&lt;D35,"●",IF(B35=D35,"△"))))</f>
        <v>○</v>
      </c>
      <c r="C34" s="417"/>
      <c r="D34" s="418"/>
      <c r="E34" s="411"/>
      <c r="F34" s="412"/>
      <c r="G34" s="413"/>
      <c r="H34" s="385" t="str">
        <f>IF(H35="","",IF(H35&gt;J35,"○",IF(H35&lt;J35,"●",IF(H35=J35,"△"))))</f>
        <v>○</v>
      </c>
      <c r="I34" s="417"/>
      <c r="J34" s="418"/>
      <c r="K34" s="385" t="str">
        <f>IF(K35="","",IF(K35&gt;M35,"○",IF(K35&lt;M35,"●",IF(K35=M35,"△"))))</f>
        <v>○</v>
      </c>
      <c r="L34" s="417"/>
      <c r="M34" s="418"/>
      <c r="N34" s="395">
        <f>COUNTIF(B34:M34,"○")</f>
        <v>3</v>
      </c>
      <c r="O34" s="381">
        <f>COUNTIF(B34:M34,"●")</f>
        <v>0</v>
      </c>
      <c r="P34" s="381">
        <f>COUNTIF(B34:M34,"△")</f>
        <v>0</v>
      </c>
      <c r="Q34" s="381">
        <f>(N34*3)+(P34*1)</f>
        <v>9</v>
      </c>
      <c r="R34" s="381">
        <f>SUM(B35,E35,H35,K35)</f>
        <v>15</v>
      </c>
      <c r="S34" s="381">
        <f>SUM(D35,G35,J35,M35)</f>
        <v>1</v>
      </c>
      <c r="T34" s="381">
        <f>R34-S34</f>
        <v>14</v>
      </c>
      <c r="U34" s="380">
        <v>1</v>
      </c>
      <c r="W34" s="378">
        <f>RANK(Q34,$Q$32:$Q$39)</f>
        <v>1</v>
      </c>
      <c r="X34" s="378">
        <f>RANK(T34,$T$32:$T$39)</f>
        <v>1</v>
      </c>
    </row>
    <row r="35" spans="1:24" ht="18" customHeight="1">
      <c r="A35" s="386"/>
      <c r="B35" s="115">
        <f>G33</f>
        <v>11</v>
      </c>
      <c r="C35" s="113" t="s">
        <v>342</v>
      </c>
      <c r="D35" s="114">
        <f>E33</f>
        <v>0</v>
      </c>
      <c r="E35" s="414"/>
      <c r="F35" s="415"/>
      <c r="G35" s="416"/>
      <c r="H35" s="113">
        <f>IF(予選リーグ結果!W11="","",予選リーグ結果!W11)</f>
        <v>3</v>
      </c>
      <c r="I35" s="113" t="s">
        <v>342</v>
      </c>
      <c r="J35" s="114">
        <f>IF(予選リーグ結果!Y11="","",予選リーグ結果!Y11)</f>
        <v>1</v>
      </c>
      <c r="K35" s="113">
        <f>IF(予選リーグ結果!W8="","",予選リーグ結果!W8)</f>
        <v>1</v>
      </c>
      <c r="L35" s="113" t="s">
        <v>342</v>
      </c>
      <c r="M35" s="114">
        <f>IF(予選リーグ結果!Y8="","",予選リーグ結果!Y8)</f>
        <v>0</v>
      </c>
      <c r="N35" s="408"/>
      <c r="O35" s="382"/>
      <c r="P35" s="382"/>
      <c r="Q35" s="382"/>
      <c r="R35" s="382"/>
      <c r="S35" s="382"/>
      <c r="T35" s="382"/>
      <c r="U35" s="380"/>
      <c r="W35" s="378"/>
      <c r="X35" s="378"/>
    </row>
    <row r="36" spans="1:24" ht="18" customHeight="1">
      <c r="A36" s="385" t="str">
        <f>予選組合せ!F31</f>
        <v>明　治</v>
      </c>
      <c r="B36" s="385" t="str">
        <f>IF(B37="","",IF(B37&gt;D37,"○",IF(B37&lt;D37,"●",IF(B37=D37,"△"))))</f>
        <v>○</v>
      </c>
      <c r="C36" s="417"/>
      <c r="D36" s="418"/>
      <c r="E36" s="385" t="str">
        <f>IF(E37="","",IF(E37&gt;G37,"○",IF(E37&lt;G37,"●",IF(E37=G37,"△"))))</f>
        <v>●</v>
      </c>
      <c r="F36" s="417"/>
      <c r="G36" s="418"/>
      <c r="H36" s="411"/>
      <c r="I36" s="412"/>
      <c r="J36" s="413"/>
      <c r="K36" s="385" t="str">
        <f>IF(K37="","",IF(K37&gt;M37,"○",IF(K37&lt;M37,"●",IF(K37=M37,"△"))))</f>
        <v>●</v>
      </c>
      <c r="L36" s="417"/>
      <c r="M36" s="418"/>
      <c r="N36" s="395">
        <f>COUNTIF(B36:M36,"○")</f>
        <v>1</v>
      </c>
      <c r="O36" s="381">
        <f>COUNTIF(B36:M36,"●")</f>
        <v>2</v>
      </c>
      <c r="P36" s="381">
        <f>COUNTIF(B36:M36,"△")</f>
        <v>0</v>
      </c>
      <c r="Q36" s="381">
        <f>(N36*3)+(P36*1)</f>
        <v>3</v>
      </c>
      <c r="R36" s="381">
        <f>SUM(B37,E37,H37,K37)</f>
        <v>9</v>
      </c>
      <c r="S36" s="381">
        <f>SUM(D37,G37,J37,M37)</f>
        <v>6</v>
      </c>
      <c r="T36" s="381">
        <f>R36-S36</f>
        <v>3</v>
      </c>
      <c r="U36" s="380">
        <v>3</v>
      </c>
      <c r="W36" s="378">
        <f>RANK(Q36,$Q$32:$Q$39)</f>
        <v>3</v>
      </c>
      <c r="X36" s="378">
        <f>RANK(T36,$T$32:$T$39)</f>
        <v>2</v>
      </c>
    </row>
    <row r="37" spans="1:24" ht="18" customHeight="1">
      <c r="A37" s="386"/>
      <c r="B37" s="115">
        <f>J33</f>
        <v>8</v>
      </c>
      <c r="C37" s="113" t="s">
        <v>342</v>
      </c>
      <c r="D37" s="114">
        <f>H33</f>
        <v>0</v>
      </c>
      <c r="E37" s="115">
        <f>J35</f>
        <v>1</v>
      </c>
      <c r="F37" s="113" t="s">
        <v>342</v>
      </c>
      <c r="G37" s="114">
        <f>H35</f>
        <v>3</v>
      </c>
      <c r="H37" s="414"/>
      <c r="I37" s="415"/>
      <c r="J37" s="416"/>
      <c r="K37" s="113">
        <f>IF(予選リーグ結果!W5="","",予選リーグ結果!W5)</f>
        <v>0</v>
      </c>
      <c r="L37" s="113" t="s">
        <v>342</v>
      </c>
      <c r="M37" s="114">
        <f>IF(予選リーグ結果!Y5="","",予選リーグ結果!Y5)</f>
        <v>3</v>
      </c>
      <c r="N37" s="408"/>
      <c r="O37" s="382"/>
      <c r="P37" s="382"/>
      <c r="Q37" s="382"/>
      <c r="R37" s="382"/>
      <c r="S37" s="382"/>
      <c r="T37" s="382"/>
      <c r="U37" s="380"/>
      <c r="W37" s="378"/>
      <c r="X37" s="378"/>
    </row>
    <row r="38" spans="1:24" ht="18" customHeight="1">
      <c r="A38" s="385" t="str">
        <f>予選組合せ!F33</f>
        <v>三　花</v>
      </c>
      <c r="B38" s="385" t="str">
        <f>IF(B39="","",IF(B39&gt;D39,"○",IF(B39&lt;D39,"●",IF(B39=D39,"△"))))</f>
        <v>○</v>
      </c>
      <c r="C38" s="417"/>
      <c r="D38" s="418"/>
      <c r="E38" s="385" t="str">
        <f>IF(E39="","",IF(E39&gt;G39,"○",IF(E39&lt;G39,"●",IF(E39=G39,"△"))))</f>
        <v>●</v>
      </c>
      <c r="F38" s="417"/>
      <c r="G38" s="418"/>
      <c r="H38" s="385" t="str">
        <f>IF(H39="","",IF(H39&gt;J39,"○",IF(H39&lt;J39,"●",IF(H39=J39,"△"))))</f>
        <v>○</v>
      </c>
      <c r="I38" s="417"/>
      <c r="J38" s="418"/>
      <c r="K38" s="411"/>
      <c r="L38" s="412"/>
      <c r="M38" s="413"/>
      <c r="N38" s="395">
        <f>COUNTIF(B38:M38,"○")</f>
        <v>2</v>
      </c>
      <c r="O38" s="381">
        <f>COUNTIF(B38:M38,"●")</f>
        <v>1</v>
      </c>
      <c r="P38" s="381">
        <f>COUNTIF(B38:M38,"△")</f>
        <v>0</v>
      </c>
      <c r="Q38" s="381">
        <f>(N38*3)+(P38*1)</f>
        <v>6</v>
      </c>
      <c r="R38" s="381">
        <f>SUM(B39,E39,H39,K39)</f>
        <v>5</v>
      </c>
      <c r="S38" s="381">
        <f>SUM(D39,G39,J39,M39)</f>
        <v>2</v>
      </c>
      <c r="T38" s="381">
        <f>R38-S38</f>
        <v>3</v>
      </c>
      <c r="U38" s="380">
        <v>2</v>
      </c>
      <c r="W38" s="378">
        <f>RANK(Q38,$Q$32:$Q$39)</f>
        <v>2</v>
      </c>
      <c r="X38" s="378">
        <f>RANK(T38,$T$32:$T$39)</f>
        <v>2</v>
      </c>
    </row>
    <row r="39" spans="1:24" ht="18" customHeight="1">
      <c r="A39" s="386"/>
      <c r="B39" s="115">
        <f>M33</f>
        <v>2</v>
      </c>
      <c r="C39" s="113" t="s">
        <v>342</v>
      </c>
      <c r="D39" s="114">
        <f>K33</f>
        <v>1</v>
      </c>
      <c r="E39" s="115">
        <f>M35</f>
        <v>0</v>
      </c>
      <c r="F39" s="113" t="s">
        <v>342</v>
      </c>
      <c r="G39" s="114">
        <f>K35</f>
        <v>1</v>
      </c>
      <c r="H39" s="115">
        <f>M37</f>
        <v>3</v>
      </c>
      <c r="I39" s="113" t="s">
        <v>342</v>
      </c>
      <c r="J39" s="114">
        <f>K37</f>
        <v>0</v>
      </c>
      <c r="K39" s="414"/>
      <c r="L39" s="415"/>
      <c r="M39" s="416"/>
      <c r="N39" s="408"/>
      <c r="O39" s="382"/>
      <c r="P39" s="382"/>
      <c r="Q39" s="382"/>
      <c r="R39" s="382"/>
      <c r="S39" s="382"/>
      <c r="T39" s="382"/>
      <c r="U39" s="380"/>
      <c r="W39" s="378"/>
      <c r="X39" s="378"/>
    </row>
    <row r="41" spans="1:24" ht="18" customHeight="1">
      <c r="A41" s="286" t="s">
        <v>364</v>
      </c>
      <c r="B41" s="396" t="str">
        <f>IF(A42="","",A42)</f>
        <v>エラン横瀬</v>
      </c>
      <c r="C41" s="396"/>
      <c r="D41" s="396"/>
      <c r="E41" s="396" t="str">
        <f>IF(A44="","",A44)</f>
        <v>弥　生</v>
      </c>
      <c r="F41" s="396"/>
      <c r="G41" s="396"/>
      <c r="H41" s="396" t="str">
        <f>IF(A46="","",A46)</f>
        <v>明治北</v>
      </c>
      <c r="I41" s="396"/>
      <c r="J41" s="396"/>
      <c r="K41" s="409"/>
      <c r="L41" s="409"/>
      <c r="M41" s="409"/>
      <c r="N41" s="111" t="s">
        <v>352</v>
      </c>
      <c r="O41" s="110" t="s">
        <v>351</v>
      </c>
      <c r="P41" s="110" t="s">
        <v>350</v>
      </c>
      <c r="Q41" s="110" t="s">
        <v>349</v>
      </c>
      <c r="R41" s="110" t="s">
        <v>348</v>
      </c>
      <c r="S41" s="110" t="s">
        <v>347</v>
      </c>
      <c r="T41" s="110" t="s">
        <v>346</v>
      </c>
      <c r="U41" s="110" t="s">
        <v>345</v>
      </c>
      <c r="W41" s="112" t="s">
        <v>344</v>
      </c>
      <c r="X41" s="112" t="s">
        <v>343</v>
      </c>
    </row>
    <row r="42" spans="1:24" ht="18" customHeight="1">
      <c r="A42" s="385" t="str">
        <f>予選組合せ!G27</f>
        <v>エラン横瀬</v>
      </c>
      <c r="B42" s="411"/>
      <c r="C42" s="412"/>
      <c r="D42" s="413"/>
      <c r="E42" s="385" t="str">
        <f>IF(E43="","",IF(E43&gt;G43,"○",IF(E43&lt;G43,"●",IF(E43=G43,"△"))))</f>
        <v>△</v>
      </c>
      <c r="F42" s="417"/>
      <c r="G42" s="418"/>
      <c r="H42" s="385" t="str">
        <f>IF(H43="","",IF(H43&gt;J43,"○",IF(H43&lt;J43,"●",IF(H43=J43,"△"))))</f>
        <v>△</v>
      </c>
      <c r="I42" s="417"/>
      <c r="J42" s="418"/>
      <c r="K42" s="399"/>
      <c r="L42" s="400"/>
      <c r="M42" s="401"/>
      <c r="N42" s="381">
        <f>COUNTIF(B42:M42,"○")</f>
        <v>0</v>
      </c>
      <c r="O42" s="381">
        <f>COUNTIF(B42:M42,"●")</f>
        <v>0</v>
      </c>
      <c r="P42" s="381">
        <f>COUNTIF(B42:M42,"△")</f>
        <v>2</v>
      </c>
      <c r="Q42" s="381">
        <f>(N42*3)+(P42*1)</f>
        <v>2</v>
      </c>
      <c r="R42" s="381">
        <f>SUM(B43,E43,H43,K43)</f>
        <v>4</v>
      </c>
      <c r="S42" s="381">
        <f>SUM(D43,G43,J43,M43)</f>
        <v>4</v>
      </c>
      <c r="T42" s="381">
        <f>R42-S42</f>
        <v>0</v>
      </c>
      <c r="U42" s="380">
        <v>2</v>
      </c>
      <c r="W42" s="378">
        <f>RANK(Q42,$Q$42:$Q$49)</f>
        <v>2</v>
      </c>
      <c r="X42" s="378">
        <f>RANK(T42,$T$42:$T$49)</f>
        <v>2</v>
      </c>
    </row>
    <row r="43" spans="1:24" ht="18" customHeight="1">
      <c r="A43" s="386"/>
      <c r="B43" s="414"/>
      <c r="C43" s="415"/>
      <c r="D43" s="416"/>
      <c r="E43" s="113">
        <f>IF(予選リーグ結果!AC6="","",予選リーグ結果!AC6)</f>
        <v>3</v>
      </c>
      <c r="F43" s="113" t="s">
        <v>342</v>
      </c>
      <c r="G43" s="113">
        <f>IF(予選リーグ結果!AE6="","",予選リーグ結果!AE6)</f>
        <v>3</v>
      </c>
      <c r="H43" s="115">
        <f>IF(予選リーグ結果!AC12="","",予選リーグ結果!AC12)</f>
        <v>1</v>
      </c>
      <c r="I43" s="113" t="s">
        <v>342</v>
      </c>
      <c r="J43" s="114">
        <f>IF(予選リーグ結果!AE12="","",予選リーグ結果!AE12)</f>
        <v>1</v>
      </c>
      <c r="K43" s="247"/>
      <c r="L43" s="248"/>
      <c r="M43" s="248"/>
      <c r="N43" s="382"/>
      <c r="O43" s="382"/>
      <c r="P43" s="382"/>
      <c r="Q43" s="382"/>
      <c r="R43" s="382"/>
      <c r="S43" s="382"/>
      <c r="T43" s="382"/>
      <c r="U43" s="380"/>
      <c r="W43" s="378"/>
      <c r="X43" s="378"/>
    </row>
    <row r="44" spans="1:24" ht="18" customHeight="1">
      <c r="A44" s="385" t="str">
        <f>予選組合せ!G29</f>
        <v>弥　生</v>
      </c>
      <c r="B44" s="385" t="str">
        <f>IF(B45="","",IF(B45&gt;D45,"○",IF(B45&lt;D45,"●",IF(B45=D45,"△"))))</f>
        <v>△</v>
      </c>
      <c r="C44" s="417"/>
      <c r="D44" s="418"/>
      <c r="E44" s="411"/>
      <c r="F44" s="412"/>
      <c r="G44" s="413"/>
      <c r="H44" s="385" t="str">
        <f>IF(H45="","",IF(H45&gt;J45,"○",IF(H45&lt;J45,"●",IF(H45=J45,"△"))))</f>
        <v>●</v>
      </c>
      <c r="I44" s="417"/>
      <c r="J44" s="418"/>
      <c r="K44" s="399"/>
      <c r="L44" s="400"/>
      <c r="M44" s="401"/>
      <c r="N44" s="381">
        <f>COUNTIF(B44:M44,"○")</f>
        <v>0</v>
      </c>
      <c r="O44" s="381">
        <f>COUNTIF(B44:M44,"●")</f>
        <v>1</v>
      </c>
      <c r="P44" s="381">
        <f>COUNTIF(B44:M44,"△")</f>
        <v>1</v>
      </c>
      <c r="Q44" s="381">
        <f>(N44*3)+(P44*1)</f>
        <v>1</v>
      </c>
      <c r="R44" s="381">
        <f>SUM(B45,E45,H45,K45)</f>
        <v>5</v>
      </c>
      <c r="S44" s="381">
        <f>SUM(D45,G45,J45,M45)</f>
        <v>6</v>
      </c>
      <c r="T44" s="381">
        <f>R44-S44</f>
        <v>-1</v>
      </c>
      <c r="U44" s="380">
        <v>3</v>
      </c>
      <c r="W44" s="378">
        <f>RANK(Q44,$Q$42:$Q$49)</f>
        <v>3</v>
      </c>
      <c r="X44" s="378">
        <f>RANK(T44,$T$42:$T$49)</f>
        <v>3</v>
      </c>
    </row>
    <row r="45" spans="1:24" ht="18" customHeight="1">
      <c r="A45" s="386"/>
      <c r="B45" s="115">
        <f>G43</f>
        <v>3</v>
      </c>
      <c r="C45" s="113" t="s">
        <v>342</v>
      </c>
      <c r="D45" s="114">
        <f>E43</f>
        <v>3</v>
      </c>
      <c r="E45" s="414"/>
      <c r="F45" s="415"/>
      <c r="G45" s="416"/>
      <c r="H45" s="113">
        <f>IF(予選リーグ結果!AC9="","",予選リーグ結果!AC9)</f>
        <v>2</v>
      </c>
      <c r="I45" s="113" t="s">
        <v>342</v>
      </c>
      <c r="J45" s="114">
        <f>IF(予選リーグ結果!AE9="","",予選リーグ結果!AE9)</f>
        <v>3</v>
      </c>
      <c r="K45" s="248"/>
      <c r="L45" s="248"/>
      <c r="M45" s="249"/>
      <c r="N45" s="382"/>
      <c r="O45" s="382"/>
      <c r="P45" s="382"/>
      <c r="Q45" s="382"/>
      <c r="R45" s="382"/>
      <c r="S45" s="382"/>
      <c r="T45" s="382"/>
      <c r="U45" s="380"/>
      <c r="W45" s="378"/>
      <c r="X45" s="378"/>
    </row>
    <row r="46" spans="1:24" ht="18" customHeight="1">
      <c r="A46" s="385" t="str">
        <f>予選組合せ!G31</f>
        <v>明治北</v>
      </c>
      <c r="B46" s="385" t="str">
        <f>IF(B47="","",IF(B47&gt;D47,"○",IF(B47&lt;D47,"●",IF(B47=D47,"△"))))</f>
        <v>△</v>
      </c>
      <c r="C46" s="417"/>
      <c r="D46" s="418"/>
      <c r="E46" s="385" t="str">
        <f>IF(E47="","",IF(E47&gt;G47,"○",IF(E47&lt;G47,"●",IF(E47=G47,"△"))))</f>
        <v>○</v>
      </c>
      <c r="F46" s="417"/>
      <c r="G46" s="418"/>
      <c r="H46" s="411"/>
      <c r="I46" s="412"/>
      <c r="J46" s="413"/>
      <c r="K46" s="399"/>
      <c r="L46" s="400"/>
      <c r="M46" s="401"/>
      <c r="N46" s="381">
        <f>COUNTIF(B46:M46,"○")</f>
        <v>1</v>
      </c>
      <c r="O46" s="381">
        <f>COUNTIF(B46:M46,"●")</f>
        <v>0</v>
      </c>
      <c r="P46" s="381">
        <f>COUNTIF(B46:M46,"△")</f>
        <v>1</v>
      </c>
      <c r="Q46" s="381">
        <f>(N46*3)+(P46*1)</f>
        <v>4</v>
      </c>
      <c r="R46" s="381">
        <f>SUM(B47,E47,H47,K47)</f>
        <v>4</v>
      </c>
      <c r="S46" s="381">
        <f>SUM(D47,G47,J47,M47)</f>
        <v>3</v>
      </c>
      <c r="T46" s="381">
        <f>R46-S46</f>
        <v>1</v>
      </c>
      <c r="U46" s="380">
        <v>1</v>
      </c>
      <c r="W46" s="378">
        <f>RANK(Q46,$Q$42:$Q$49)</f>
        <v>1</v>
      </c>
      <c r="X46" s="378">
        <f>RANK(T46,$T$42:$T$49)</f>
        <v>1</v>
      </c>
    </row>
    <row r="47" spans="1:24" ht="18" customHeight="1">
      <c r="A47" s="386"/>
      <c r="B47" s="115">
        <f>J43</f>
        <v>1</v>
      </c>
      <c r="C47" s="113" t="s">
        <v>342</v>
      </c>
      <c r="D47" s="114">
        <f>H43</f>
        <v>1</v>
      </c>
      <c r="E47" s="115">
        <f>J45</f>
        <v>3</v>
      </c>
      <c r="F47" s="113" t="s">
        <v>342</v>
      </c>
      <c r="G47" s="114">
        <f>H45</f>
        <v>2</v>
      </c>
      <c r="H47" s="414"/>
      <c r="I47" s="415"/>
      <c r="J47" s="416"/>
      <c r="K47" s="248"/>
      <c r="L47" s="248"/>
      <c r="M47" s="249"/>
      <c r="N47" s="382"/>
      <c r="O47" s="382"/>
      <c r="P47" s="382"/>
      <c r="Q47" s="382"/>
      <c r="R47" s="382"/>
      <c r="S47" s="382"/>
      <c r="T47" s="382"/>
      <c r="U47" s="380"/>
      <c r="W47" s="378"/>
      <c r="X47" s="378"/>
    </row>
    <row r="48" spans="1:24" ht="18" customHeight="1">
      <c r="A48" s="397"/>
      <c r="B48" s="399"/>
      <c r="C48" s="400"/>
      <c r="D48" s="401"/>
      <c r="E48" s="399"/>
      <c r="F48" s="400"/>
      <c r="G48" s="401"/>
      <c r="H48" s="399"/>
      <c r="I48" s="400"/>
      <c r="J48" s="401"/>
      <c r="K48" s="402"/>
      <c r="L48" s="403"/>
      <c r="M48" s="404"/>
      <c r="N48" s="383"/>
      <c r="O48" s="383"/>
      <c r="P48" s="383"/>
      <c r="Q48" s="383"/>
      <c r="R48" s="383"/>
      <c r="S48" s="383"/>
      <c r="T48" s="383"/>
      <c r="U48" s="379"/>
      <c r="W48" s="378" t="e">
        <f>RANK(Q48,$Q$42:$Q$49)</f>
        <v>#N/A</v>
      </c>
      <c r="X48" s="378">
        <f>RANK(T48,$T$42:$T$49)</f>
        <v>2</v>
      </c>
    </row>
    <row r="49" spans="1:24" ht="18" customHeight="1">
      <c r="A49" s="398"/>
      <c r="B49" s="247"/>
      <c r="C49" s="248"/>
      <c r="D49" s="249"/>
      <c r="E49" s="247"/>
      <c r="F49" s="248"/>
      <c r="G49" s="249"/>
      <c r="H49" s="247"/>
      <c r="I49" s="248"/>
      <c r="J49" s="249"/>
      <c r="K49" s="405"/>
      <c r="L49" s="406"/>
      <c r="M49" s="407"/>
      <c r="N49" s="384"/>
      <c r="O49" s="384"/>
      <c r="P49" s="384"/>
      <c r="Q49" s="384"/>
      <c r="R49" s="384"/>
      <c r="S49" s="384"/>
      <c r="T49" s="384"/>
      <c r="U49" s="379"/>
      <c r="W49" s="378"/>
      <c r="X49" s="378"/>
    </row>
    <row r="51" spans="1:24" ht="18" customHeight="1">
      <c r="A51" s="286" t="s">
        <v>363</v>
      </c>
      <c r="B51" s="396" t="str">
        <f>IF(A52="","",A52)</f>
        <v>東稙田</v>
      </c>
      <c r="C51" s="396"/>
      <c r="D51" s="396"/>
      <c r="E51" s="396" t="str">
        <f>IF(A54="","",A54)</f>
        <v>はやぶさ</v>
      </c>
      <c r="F51" s="396"/>
      <c r="G51" s="396"/>
      <c r="H51" s="396" t="str">
        <f>IF(A56="","",A56)</f>
        <v>森　岡</v>
      </c>
      <c r="I51" s="396"/>
      <c r="J51" s="396"/>
      <c r="K51" s="409"/>
      <c r="L51" s="409"/>
      <c r="M51" s="409"/>
      <c r="N51" s="111" t="s">
        <v>352</v>
      </c>
      <c r="O51" s="110" t="s">
        <v>351</v>
      </c>
      <c r="P51" s="110" t="s">
        <v>350</v>
      </c>
      <c r="Q51" s="110" t="s">
        <v>349</v>
      </c>
      <c r="R51" s="110" t="s">
        <v>348</v>
      </c>
      <c r="S51" s="110" t="s">
        <v>347</v>
      </c>
      <c r="T51" s="110" t="s">
        <v>346</v>
      </c>
      <c r="U51" s="110" t="s">
        <v>345</v>
      </c>
      <c r="W51" s="112" t="s">
        <v>344</v>
      </c>
      <c r="X51" s="112" t="s">
        <v>343</v>
      </c>
    </row>
    <row r="52" spans="1:24" ht="18" customHeight="1">
      <c r="A52" s="385" t="str">
        <f>予選組合せ!H27</f>
        <v>東稙田</v>
      </c>
      <c r="B52" s="411"/>
      <c r="C52" s="412"/>
      <c r="D52" s="413"/>
      <c r="E52" s="385" t="str">
        <f>IF(E53="","",IF(E53&gt;G53,"○",IF(E53&lt;G53,"●",IF(E53=G53,"△"))))</f>
        <v>○</v>
      </c>
      <c r="F52" s="417"/>
      <c r="G52" s="418"/>
      <c r="H52" s="385" t="str">
        <f>IF(H53="","",IF(H53&gt;J53,"○",IF(H53&lt;J53,"●",IF(H53=J53,"△"))))</f>
        <v>△</v>
      </c>
      <c r="I52" s="417"/>
      <c r="J52" s="418"/>
      <c r="K52" s="399"/>
      <c r="L52" s="400"/>
      <c r="M52" s="401"/>
      <c r="N52" s="381">
        <f>COUNTIF(B52:M52,"○")</f>
        <v>1</v>
      </c>
      <c r="O52" s="381">
        <f>COUNTIF(B52:M52,"●")</f>
        <v>0</v>
      </c>
      <c r="P52" s="381">
        <f>COUNTIF(B52:M52,"△")</f>
        <v>1</v>
      </c>
      <c r="Q52" s="381">
        <f>(N52*3)+(P52*1)</f>
        <v>4</v>
      </c>
      <c r="R52" s="381">
        <f>SUM(B53,E53,H53,K53)</f>
        <v>4</v>
      </c>
      <c r="S52" s="381">
        <f>SUM(D53,G53,J53,M53)</f>
        <v>1</v>
      </c>
      <c r="T52" s="381">
        <f>R52-S52</f>
        <v>3</v>
      </c>
      <c r="U52" s="380">
        <v>1</v>
      </c>
      <c r="W52" s="378">
        <f>RANK(Q52,$Q$52:$Q$59)</f>
        <v>1</v>
      </c>
      <c r="X52" s="378">
        <f>RANK(T52,$T$52:$T$59)</f>
        <v>1</v>
      </c>
    </row>
    <row r="53" spans="1:24" ht="18" customHeight="1">
      <c r="A53" s="386"/>
      <c r="B53" s="414"/>
      <c r="C53" s="415"/>
      <c r="D53" s="416"/>
      <c r="E53" s="113">
        <f>IF(予選リーグ結果!AI6="","",予選リーグ結果!AI6)</f>
        <v>3</v>
      </c>
      <c r="F53" s="113" t="s">
        <v>342</v>
      </c>
      <c r="G53" s="113">
        <f>IF(予選リーグ結果!AK6="","",予選リーグ結果!AK6)</f>
        <v>0</v>
      </c>
      <c r="H53" s="115">
        <f>IF(予選リーグ結果!AI12="","",予選リーグ結果!AI12)</f>
        <v>1</v>
      </c>
      <c r="I53" s="113" t="s">
        <v>342</v>
      </c>
      <c r="J53" s="114">
        <f>IF(予選リーグ結果!AK12="","",予選リーグ結果!AK12)</f>
        <v>1</v>
      </c>
      <c r="K53" s="247"/>
      <c r="L53" s="248"/>
      <c r="M53" s="248"/>
      <c r="N53" s="382"/>
      <c r="O53" s="382"/>
      <c r="P53" s="382"/>
      <c r="Q53" s="382"/>
      <c r="R53" s="382"/>
      <c r="S53" s="382"/>
      <c r="T53" s="382"/>
      <c r="U53" s="380"/>
      <c r="W53" s="378"/>
      <c r="X53" s="378"/>
    </row>
    <row r="54" spans="1:24" ht="18" customHeight="1">
      <c r="A54" s="385" t="str">
        <f>予選組合せ!H29</f>
        <v>はやぶさ</v>
      </c>
      <c r="B54" s="385" t="str">
        <f>IF(B55="","",IF(B55&gt;D55,"○",IF(B55&lt;D55,"●",IF(B55=D55,"△"))))</f>
        <v>●</v>
      </c>
      <c r="C54" s="417"/>
      <c r="D54" s="418"/>
      <c r="E54" s="411"/>
      <c r="F54" s="412"/>
      <c r="G54" s="413"/>
      <c r="H54" s="385" t="str">
        <f>IF(H55="","",IF(H55&gt;J55,"○",IF(H55&lt;J55,"●",IF(H55=J55,"△"))))</f>
        <v>△</v>
      </c>
      <c r="I54" s="417"/>
      <c r="J54" s="418"/>
      <c r="K54" s="399"/>
      <c r="L54" s="400"/>
      <c r="M54" s="401"/>
      <c r="N54" s="381">
        <f>COUNTIF(B54:M54,"○")</f>
        <v>0</v>
      </c>
      <c r="O54" s="381">
        <f>COUNTIF(B54:M54,"●")</f>
        <v>1</v>
      </c>
      <c r="P54" s="381">
        <f>COUNTIF(B54:M54,"△")</f>
        <v>1</v>
      </c>
      <c r="Q54" s="381">
        <f>(N54*3)+(P54*1)</f>
        <v>1</v>
      </c>
      <c r="R54" s="381">
        <f>SUM(B55,E55,H55,K55)</f>
        <v>1</v>
      </c>
      <c r="S54" s="381">
        <f>SUM(D55,G55,J55,M55)</f>
        <v>4</v>
      </c>
      <c r="T54" s="381">
        <f>R54-S54</f>
        <v>-3</v>
      </c>
      <c r="U54" s="380">
        <v>3</v>
      </c>
      <c r="W54" s="378">
        <f>RANK(Q54,$Q$52:$Q$59)</f>
        <v>3</v>
      </c>
      <c r="X54" s="378">
        <f>RANK(T54,$T$52:$T$59)</f>
        <v>3</v>
      </c>
    </row>
    <row r="55" spans="1:24" ht="18" customHeight="1">
      <c r="A55" s="386"/>
      <c r="B55" s="115">
        <f>G53</f>
        <v>0</v>
      </c>
      <c r="C55" s="113" t="s">
        <v>342</v>
      </c>
      <c r="D55" s="114">
        <f>E53</f>
        <v>3</v>
      </c>
      <c r="E55" s="414"/>
      <c r="F55" s="415"/>
      <c r="G55" s="416"/>
      <c r="H55" s="113">
        <f>IF(予選リーグ結果!AI9="","",予選リーグ結果!AI9)</f>
        <v>1</v>
      </c>
      <c r="I55" s="113" t="s">
        <v>342</v>
      </c>
      <c r="J55" s="114">
        <f>IF(予選リーグ結果!AK9="","",予選リーグ結果!AK9)</f>
        <v>1</v>
      </c>
      <c r="K55" s="248"/>
      <c r="L55" s="248"/>
      <c r="M55" s="249"/>
      <c r="N55" s="382"/>
      <c r="O55" s="382"/>
      <c r="P55" s="382"/>
      <c r="Q55" s="382"/>
      <c r="R55" s="382"/>
      <c r="S55" s="382"/>
      <c r="T55" s="382"/>
      <c r="U55" s="380"/>
      <c r="W55" s="378"/>
      <c r="X55" s="378"/>
    </row>
    <row r="56" spans="1:24" ht="18" customHeight="1">
      <c r="A56" s="385" t="str">
        <f>予選組合せ!H31</f>
        <v>森　岡</v>
      </c>
      <c r="B56" s="385" t="str">
        <f>IF(B57="","",IF(B57&gt;D57,"○",IF(B57&lt;D57,"●",IF(B57=D57,"△"))))</f>
        <v>△</v>
      </c>
      <c r="C56" s="417"/>
      <c r="D56" s="418"/>
      <c r="E56" s="385" t="str">
        <f>IF(E57="","",IF(E57&gt;G57,"○",IF(E57&lt;G57,"●",IF(E57=G57,"△"))))</f>
        <v>△</v>
      </c>
      <c r="F56" s="417"/>
      <c r="G56" s="418"/>
      <c r="H56" s="411"/>
      <c r="I56" s="412"/>
      <c r="J56" s="413"/>
      <c r="K56" s="399"/>
      <c r="L56" s="400"/>
      <c r="M56" s="401"/>
      <c r="N56" s="381">
        <f>COUNTIF(B56:M56,"○")</f>
        <v>0</v>
      </c>
      <c r="O56" s="381">
        <f>COUNTIF(B56:M56,"●")</f>
        <v>0</v>
      </c>
      <c r="P56" s="381">
        <f>COUNTIF(B56:M56,"△")</f>
        <v>2</v>
      </c>
      <c r="Q56" s="381">
        <f>(N56*3)+(P56*1)</f>
        <v>2</v>
      </c>
      <c r="R56" s="381">
        <f>SUM(B57,E57,H57,K57)</f>
        <v>2</v>
      </c>
      <c r="S56" s="381">
        <f>SUM(D57,G57,J57,M57)</f>
        <v>2</v>
      </c>
      <c r="T56" s="381">
        <f>R56-S56</f>
        <v>0</v>
      </c>
      <c r="U56" s="380">
        <v>2</v>
      </c>
      <c r="W56" s="378">
        <f>RANK(Q56,$Q$52:$Q$59)</f>
        <v>2</v>
      </c>
      <c r="X56" s="378">
        <f>RANK(T56,$T$52:$T$59)</f>
        <v>2</v>
      </c>
    </row>
    <row r="57" spans="1:24" ht="18" customHeight="1">
      <c r="A57" s="386"/>
      <c r="B57" s="115">
        <f>J53</f>
        <v>1</v>
      </c>
      <c r="C57" s="113" t="s">
        <v>342</v>
      </c>
      <c r="D57" s="114">
        <f>H53</f>
        <v>1</v>
      </c>
      <c r="E57" s="115">
        <f>J55</f>
        <v>1</v>
      </c>
      <c r="F57" s="113" t="s">
        <v>342</v>
      </c>
      <c r="G57" s="114">
        <f>H55</f>
        <v>1</v>
      </c>
      <c r="H57" s="414"/>
      <c r="I57" s="415"/>
      <c r="J57" s="416"/>
      <c r="K57" s="248"/>
      <c r="L57" s="248"/>
      <c r="M57" s="249"/>
      <c r="N57" s="382"/>
      <c r="O57" s="382"/>
      <c r="P57" s="382"/>
      <c r="Q57" s="382"/>
      <c r="R57" s="382"/>
      <c r="S57" s="382"/>
      <c r="T57" s="382"/>
      <c r="U57" s="380"/>
      <c r="W57" s="378"/>
      <c r="X57" s="378"/>
    </row>
    <row r="58" spans="1:24" ht="18" customHeight="1">
      <c r="A58" s="397"/>
      <c r="B58" s="399"/>
      <c r="C58" s="400"/>
      <c r="D58" s="401"/>
      <c r="E58" s="399"/>
      <c r="F58" s="400"/>
      <c r="G58" s="401"/>
      <c r="H58" s="399"/>
      <c r="I58" s="400"/>
      <c r="J58" s="401"/>
      <c r="K58" s="402"/>
      <c r="L58" s="403"/>
      <c r="M58" s="404"/>
      <c r="N58" s="383"/>
      <c r="O58" s="383"/>
      <c r="P58" s="383"/>
      <c r="Q58" s="383"/>
      <c r="R58" s="383"/>
      <c r="S58" s="383"/>
      <c r="T58" s="383"/>
      <c r="U58" s="379"/>
      <c r="W58" s="378" t="e">
        <f>RANK(Q58,$Q$52:$Q$59)</f>
        <v>#N/A</v>
      </c>
      <c r="X58" s="378">
        <f>RANK(T58,$T$52:$T$59)</f>
        <v>2</v>
      </c>
    </row>
    <row r="59" spans="1:24" ht="18" customHeight="1">
      <c r="A59" s="398"/>
      <c r="B59" s="247"/>
      <c r="C59" s="248"/>
      <c r="D59" s="249"/>
      <c r="E59" s="247"/>
      <c r="F59" s="248"/>
      <c r="G59" s="249"/>
      <c r="H59" s="247"/>
      <c r="I59" s="248"/>
      <c r="J59" s="249"/>
      <c r="K59" s="405"/>
      <c r="L59" s="406"/>
      <c r="M59" s="407"/>
      <c r="N59" s="384"/>
      <c r="O59" s="384"/>
      <c r="P59" s="384"/>
      <c r="Q59" s="384"/>
      <c r="R59" s="384"/>
      <c r="S59" s="384"/>
      <c r="T59" s="384"/>
      <c r="U59" s="379"/>
      <c r="W59" s="378"/>
      <c r="X59" s="378"/>
    </row>
    <row r="61" spans="1:24" ht="18" customHeight="1">
      <c r="A61" s="287" t="s">
        <v>362</v>
      </c>
      <c r="B61" s="396" t="str">
        <f>IF(A62="","",A62)</f>
        <v>日　岡</v>
      </c>
      <c r="C61" s="396"/>
      <c r="D61" s="396"/>
      <c r="E61" s="396" t="str">
        <f>IF(A64="","",A64)</f>
        <v>竹田直入</v>
      </c>
      <c r="F61" s="396"/>
      <c r="G61" s="396"/>
      <c r="H61" s="396" t="str">
        <f>IF(A66="","",A66)</f>
        <v>東　陽</v>
      </c>
      <c r="I61" s="396"/>
      <c r="J61" s="396"/>
      <c r="K61" s="409"/>
      <c r="L61" s="409"/>
      <c r="M61" s="409"/>
      <c r="N61" s="111" t="s">
        <v>352</v>
      </c>
      <c r="O61" s="110" t="s">
        <v>351</v>
      </c>
      <c r="P61" s="110" t="s">
        <v>350</v>
      </c>
      <c r="Q61" s="110" t="s">
        <v>349</v>
      </c>
      <c r="R61" s="110" t="s">
        <v>348</v>
      </c>
      <c r="S61" s="110" t="s">
        <v>347</v>
      </c>
      <c r="T61" s="110" t="s">
        <v>346</v>
      </c>
      <c r="U61" s="110" t="s">
        <v>345</v>
      </c>
      <c r="W61" s="112" t="s">
        <v>344</v>
      </c>
      <c r="X61" s="112" t="s">
        <v>343</v>
      </c>
    </row>
    <row r="62" spans="1:24" ht="18" customHeight="1">
      <c r="A62" s="393" t="str">
        <f>予選組合せ!I27</f>
        <v>日　岡</v>
      </c>
      <c r="B62" s="411"/>
      <c r="C62" s="412"/>
      <c r="D62" s="413"/>
      <c r="E62" s="385" t="str">
        <f>IF(E63="","",IF(E63&gt;G63,"○",IF(E63&lt;G63,"●",IF(E63=G63,"△"))))</f>
        <v>○</v>
      </c>
      <c r="F62" s="417"/>
      <c r="G62" s="418"/>
      <c r="H62" s="385" t="str">
        <f>IF(H63="","",IF(H63&gt;J63,"○",IF(H63&lt;J63,"●",IF(H63=J63,"△"))))</f>
        <v>○</v>
      </c>
      <c r="I62" s="417"/>
      <c r="J62" s="418"/>
      <c r="K62" s="399"/>
      <c r="L62" s="400"/>
      <c r="M62" s="401"/>
      <c r="N62" s="381">
        <f>COUNTIF(B62:M62,"○")</f>
        <v>2</v>
      </c>
      <c r="O62" s="381">
        <f>COUNTIF(B62:M62,"●")</f>
        <v>0</v>
      </c>
      <c r="P62" s="381">
        <f>COUNTIF(B62:M62,"△")</f>
        <v>0</v>
      </c>
      <c r="Q62" s="381">
        <f>(N62*3)+(P62*1)</f>
        <v>6</v>
      </c>
      <c r="R62" s="381">
        <f>SUM(B63,E63,H63,K63)</f>
        <v>6</v>
      </c>
      <c r="S62" s="381">
        <f>SUM(D63,G63,J63,M63)</f>
        <v>2</v>
      </c>
      <c r="T62" s="381">
        <f>R62-S62</f>
        <v>4</v>
      </c>
      <c r="U62" s="380">
        <v>1</v>
      </c>
      <c r="W62" s="378">
        <f>RANK(Q62,$Q$62:$Q$69)</f>
        <v>1</v>
      </c>
      <c r="X62" s="378">
        <f>RANK(T62,$T$62:$T$69)</f>
        <v>1</v>
      </c>
    </row>
    <row r="63" spans="1:24" ht="18" customHeight="1">
      <c r="A63" s="410"/>
      <c r="B63" s="414"/>
      <c r="C63" s="415"/>
      <c r="D63" s="416"/>
      <c r="E63" s="113">
        <f>IF(予選リーグ結果!AO6="","",予選リーグ結果!AO6)</f>
        <v>3</v>
      </c>
      <c r="F63" s="113" t="s">
        <v>342</v>
      </c>
      <c r="G63" s="113">
        <f>IF(予選リーグ結果!AQ6="","",予選リーグ結果!AQ6)</f>
        <v>1</v>
      </c>
      <c r="H63" s="115">
        <f>IF(予選リーグ結果!AO12="","",予選リーグ結果!AO12)</f>
        <v>3</v>
      </c>
      <c r="I63" s="113" t="s">
        <v>342</v>
      </c>
      <c r="J63" s="113">
        <f>IF(予選リーグ結果!AQ12="","",予選リーグ結果!AQ12)</f>
        <v>1</v>
      </c>
      <c r="K63" s="247"/>
      <c r="L63" s="248"/>
      <c r="M63" s="248"/>
      <c r="N63" s="382"/>
      <c r="O63" s="382"/>
      <c r="P63" s="382"/>
      <c r="Q63" s="382"/>
      <c r="R63" s="382"/>
      <c r="S63" s="382"/>
      <c r="T63" s="382"/>
      <c r="U63" s="380"/>
      <c r="W63" s="378"/>
      <c r="X63" s="378"/>
    </row>
    <row r="64" spans="1:24" ht="18" customHeight="1">
      <c r="A64" s="393" t="str">
        <f>予選組合せ!I29</f>
        <v>竹田直入</v>
      </c>
      <c r="B64" s="385" t="str">
        <f>IF(B65="","",IF(B65&gt;D65,"○",IF(B65&lt;D65,"●",IF(B65=D65,"△"))))</f>
        <v>●</v>
      </c>
      <c r="C64" s="417"/>
      <c r="D64" s="418"/>
      <c r="E64" s="411"/>
      <c r="F64" s="412"/>
      <c r="G64" s="413"/>
      <c r="H64" s="385" t="str">
        <f>IF(H65="","",IF(H65&gt;J65,"○",IF(H65&lt;J65,"●",IF(H65=J65,"△"))))</f>
        <v>●</v>
      </c>
      <c r="I64" s="417"/>
      <c r="J64" s="418"/>
      <c r="K64" s="399"/>
      <c r="L64" s="400"/>
      <c r="M64" s="401"/>
      <c r="N64" s="395">
        <f>COUNTIF(B64:M64,"○")</f>
        <v>0</v>
      </c>
      <c r="O64" s="381">
        <f>COUNTIF(B64:M64,"●")</f>
        <v>2</v>
      </c>
      <c r="P64" s="381">
        <f>COUNTIF(B64:M64,"△")</f>
        <v>0</v>
      </c>
      <c r="Q64" s="381">
        <f>(N64*3)+(P64*1)</f>
        <v>0</v>
      </c>
      <c r="R64" s="381">
        <f>SUM(B65,E65,H65,K65)</f>
        <v>2</v>
      </c>
      <c r="S64" s="381">
        <f>SUM(D65,G65,J65,M65)</f>
        <v>6</v>
      </c>
      <c r="T64" s="381">
        <f>R64-S64</f>
        <v>-4</v>
      </c>
      <c r="U64" s="380">
        <v>3</v>
      </c>
      <c r="W64" s="378">
        <f>RANK(Q64,$Q$62:$Q$69)</f>
        <v>3</v>
      </c>
      <c r="X64" s="378">
        <f>RANK(T64,$T$62:$T$69)</f>
        <v>3</v>
      </c>
    </row>
    <row r="65" spans="1:24" ht="18" customHeight="1">
      <c r="A65" s="410"/>
      <c r="B65" s="115">
        <f>G63</f>
        <v>1</v>
      </c>
      <c r="C65" s="113" t="s">
        <v>342</v>
      </c>
      <c r="D65" s="114">
        <f>E63</f>
        <v>3</v>
      </c>
      <c r="E65" s="414"/>
      <c r="F65" s="415"/>
      <c r="G65" s="416"/>
      <c r="H65" s="113">
        <f>IF(予選リーグ結果!AO9="","",予選リーグ結果!AO9)</f>
        <v>1</v>
      </c>
      <c r="I65" s="113" t="s">
        <v>342</v>
      </c>
      <c r="J65" s="114">
        <f>IF(予選リーグ結果!AQ9="","",予選リーグ結果!AQ9)</f>
        <v>3</v>
      </c>
      <c r="K65" s="248"/>
      <c r="L65" s="248"/>
      <c r="M65" s="249"/>
      <c r="N65" s="408"/>
      <c r="O65" s="382"/>
      <c r="P65" s="382"/>
      <c r="Q65" s="382"/>
      <c r="R65" s="382"/>
      <c r="S65" s="382"/>
      <c r="T65" s="382"/>
      <c r="U65" s="380"/>
      <c r="W65" s="378"/>
      <c r="X65" s="378"/>
    </row>
    <row r="66" spans="1:24" ht="18" customHeight="1">
      <c r="A66" s="393" t="str">
        <f>予選リーグ結果!AR9</f>
        <v>東　陽</v>
      </c>
      <c r="B66" s="385" t="str">
        <f>IF(B67="","",IF(B67&gt;D67,"○",IF(B67&lt;D67,"●",IF(B67=D67,"△"))))</f>
        <v>●</v>
      </c>
      <c r="C66" s="417"/>
      <c r="D66" s="418"/>
      <c r="E66" s="385" t="str">
        <f>IF(E67="","",IF(E67&gt;G67,"○",IF(E67&lt;G67,"●",IF(E67=G67,"△"))))</f>
        <v>○</v>
      </c>
      <c r="F66" s="417"/>
      <c r="G66" s="418"/>
      <c r="H66" s="411"/>
      <c r="I66" s="412"/>
      <c r="J66" s="413"/>
      <c r="K66" s="399"/>
      <c r="L66" s="400"/>
      <c r="M66" s="401"/>
      <c r="N66" s="395">
        <f>COUNTIF(B66:M66,"○")</f>
        <v>1</v>
      </c>
      <c r="O66" s="381">
        <f>COUNTIF(B66:M66,"●")</f>
        <v>1</v>
      </c>
      <c r="P66" s="381">
        <f>COUNTIF(B66:M66,"△")</f>
        <v>0</v>
      </c>
      <c r="Q66" s="381">
        <f>(N66*3)+(P66*1)</f>
        <v>3</v>
      </c>
      <c r="R66" s="381">
        <f>SUM(B67,E67,H67,K67)</f>
        <v>4</v>
      </c>
      <c r="S66" s="381">
        <f>SUM(D67,G67,J67,M67)</f>
        <v>4</v>
      </c>
      <c r="T66" s="381">
        <f>R66-S66</f>
        <v>0</v>
      </c>
      <c r="U66" s="380">
        <v>2</v>
      </c>
      <c r="W66" s="378">
        <f>RANK(Q66,$Q$62:$Q$69)</f>
        <v>2</v>
      </c>
      <c r="X66" s="378">
        <f>RANK(T66,$T$62:$T$69)</f>
        <v>2</v>
      </c>
    </row>
    <row r="67" spans="1:24" ht="18" customHeight="1">
      <c r="A67" s="410"/>
      <c r="B67" s="115">
        <f>J63</f>
        <v>1</v>
      </c>
      <c r="C67" s="113" t="s">
        <v>342</v>
      </c>
      <c r="D67" s="114">
        <f>H63</f>
        <v>3</v>
      </c>
      <c r="E67" s="115">
        <f>J65</f>
        <v>3</v>
      </c>
      <c r="F67" s="113" t="s">
        <v>342</v>
      </c>
      <c r="G67" s="114">
        <f>H65</f>
        <v>1</v>
      </c>
      <c r="H67" s="414"/>
      <c r="I67" s="415"/>
      <c r="J67" s="416"/>
      <c r="K67" s="248"/>
      <c r="L67" s="248"/>
      <c r="M67" s="249"/>
      <c r="N67" s="408"/>
      <c r="O67" s="382"/>
      <c r="P67" s="382"/>
      <c r="Q67" s="382"/>
      <c r="R67" s="382"/>
      <c r="S67" s="382"/>
      <c r="T67" s="382"/>
      <c r="U67" s="380"/>
      <c r="W67" s="378"/>
      <c r="X67" s="378"/>
    </row>
    <row r="68" spans="1:24" ht="18" customHeight="1">
      <c r="A68" s="397"/>
      <c r="B68" s="399"/>
      <c r="C68" s="400"/>
      <c r="D68" s="401"/>
      <c r="E68" s="399"/>
      <c r="F68" s="400"/>
      <c r="G68" s="401"/>
      <c r="H68" s="399"/>
      <c r="I68" s="400"/>
      <c r="J68" s="401"/>
      <c r="K68" s="402"/>
      <c r="L68" s="403"/>
      <c r="M68" s="404"/>
      <c r="N68" s="383"/>
      <c r="O68" s="383"/>
      <c r="P68" s="383"/>
      <c r="Q68" s="383"/>
      <c r="R68" s="383"/>
      <c r="S68" s="383"/>
      <c r="T68" s="383"/>
      <c r="U68" s="379"/>
      <c r="W68" s="378">
        <f>RANK(Q68,$Q$62:$Q$69)</f>
        <v>3</v>
      </c>
      <c r="X68" s="378">
        <f>RANK(T68,$T$62:$T$69)</f>
        <v>2</v>
      </c>
    </row>
    <row r="69" spans="1:24" ht="18" customHeight="1">
      <c r="A69" s="398"/>
      <c r="B69" s="247"/>
      <c r="C69" s="248"/>
      <c r="D69" s="249"/>
      <c r="E69" s="247"/>
      <c r="F69" s="248"/>
      <c r="G69" s="249"/>
      <c r="H69" s="247"/>
      <c r="I69" s="248"/>
      <c r="J69" s="249"/>
      <c r="K69" s="405"/>
      <c r="L69" s="406"/>
      <c r="M69" s="407"/>
      <c r="N69" s="384"/>
      <c r="O69" s="384"/>
      <c r="P69" s="384"/>
      <c r="Q69" s="384"/>
      <c r="R69" s="384"/>
      <c r="S69" s="384"/>
      <c r="T69" s="384"/>
      <c r="U69" s="379"/>
      <c r="W69" s="378"/>
      <c r="X69" s="378"/>
    </row>
    <row r="71" spans="1:24" ht="18" customHeight="1">
      <c r="A71" s="286" t="s">
        <v>361</v>
      </c>
      <c r="B71" s="396" t="str">
        <f>IF(A72="","",A72)</f>
        <v>戸次吉野</v>
      </c>
      <c r="C71" s="396"/>
      <c r="D71" s="396"/>
      <c r="E71" s="396" t="str">
        <f>IF(A74="","",A74)</f>
        <v>FC大野</v>
      </c>
      <c r="F71" s="396"/>
      <c r="G71" s="396"/>
      <c r="H71" s="396" t="str">
        <f>IF(A76="","",A76)</f>
        <v>春　日</v>
      </c>
      <c r="I71" s="396"/>
      <c r="J71" s="396"/>
      <c r="K71" s="409"/>
      <c r="L71" s="409"/>
      <c r="M71" s="409"/>
      <c r="N71" s="111" t="s">
        <v>352</v>
      </c>
      <c r="O71" s="110" t="s">
        <v>351</v>
      </c>
      <c r="P71" s="110" t="s">
        <v>350</v>
      </c>
      <c r="Q71" s="110" t="s">
        <v>349</v>
      </c>
      <c r="R71" s="110" t="s">
        <v>348</v>
      </c>
      <c r="S71" s="110" t="s">
        <v>347</v>
      </c>
      <c r="T71" s="110" t="s">
        <v>346</v>
      </c>
      <c r="U71" s="110" t="s">
        <v>345</v>
      </c>
      <c r="W71" s="112" t="s">
        <v>344</v>
      </c>
      <c r="X71" s="112" t="s">
        <v>343</v>
      </c>
    </row>
    <row r="72" spans="1:24" ht="18" customHeight="1">
      <c r="A72" s="385" t="str">
        <f>予選組合せ!J27</f>
        <v>戸次吉野</v>
      </c>
      <c r="B72" s="387"/>
      <c r="C72" s="388"/>
      <c r="D72" s="389"/>
      <c r="E72" s="393" t="str">
        <f>IF(E73="","",IF(E73&gt;G73,"○",IF(E73&lt;G73,"●",IF(E73=G73,"△"))))</f>
        <v>○</v>
      </c>
      <c r="F72" s="394"/>
      <c r="G72" s="395"/>
      <c r="H72" s="393" t="str">
        <f>IF(H73="","",IF(H73&gt;J73,"○",IF(H73&lt;J73,"●",IF(H73=J73,"△"))))</f>
        <v>○</v>
      </c>
      <c r="I72" s="394"/>
      <c r="J72" s="395"/>
      <c r="K72" s="399"/>
      <c r="L72" s="400"/>
      <c r="M72" s="401"/>
      <c r="N72" s="381">
        <f>COUNTIF(B72:M72,"○")</f>
        <v>2</v>
      </c>
      <c r="O72" s="381">
        <f>COUNTIF(B72:M72,"●")</f>
        <v>0</v>
      </c>
      <c r="P72" s="381">
        <f>COUNTIF(B72:M72,"△")</f>
        <v>0</v>
      </c>
      <c r="Q72" s="381">
        <f>(N72*3)+(P72*1)</f>
        <v>6</v>
      </c>
      <c r="R72" s="381">
        <f>SUM(B73,E73,H73,K73)</f>
        <v>18</v>
      </c>
      <c r="S72" s="381">
        <f>SUM(D73,G73,J73,M73)</f>
        <v>1</v>
      </c>
      <c r="T72" s="381">
        <f>R72-S72</f>
        <v>17</v>
      </c>
      <c r="U72" s="380">
        <v>1</v>
      </c>
      <c r="W72" s="378">
        <f>RANK(Q72,$Q$72:$Q$79)</f>
        <v>1</v>
      </c>
      <c r="X72" s="378">
        <f>RANK(T72,$T$72:$T$79)</f>
        <v>1</v>
      </c>
    </row>
    <row r="73" spans="1:24" ht="18" customHeight="1">
      <c r="A73" s="386"/>
      <c r="B73" s="390"/>
      <c r="C73" s="391"/>
      <c r="D73" s="392"/>
      <c r="E73" s="118">
        <f>IF(予選リーグ結果!AU6="","",予選リーグ結果!AU6)</f>
        <v>6</v>
      </c>
      <c r="F73" s="118" t="s">
        <v>342</v>
      </c>
      <c r="G73" s="118">
        <f>IF(予選リーグ結果!AW6="","",予選リーグ結果!AW6)</f>
        <v>1</v>
      </c>
      <c r="H73" s="120">
        <f>IF(予選リーグ結果!AU12="","",予選リーグ結果!AU12)</f>
        <v>12</v>
      </c>
      <c r="I73" s="118" t="s">
        <v>342</v>
      </c>
      <c r="J73" s="118">
        <f>IF(予選リーグ結果!AW12="","",予選リーグ結果!AW12)</f>
        <v>0</v>
      </c>
      <c r="K73" s="247"/>
      <c r="L73" s="248"/>
      <c r="M73" s="248"/>
      <c r="N73" s="382"/>
      <c r="O73" s="382"/>
      <c r="P73" s="382"/>
      <c r="Q73" s="382"/>
      <c r="R73" s="382"/>
      <c r="S73" s="382"/>
      <c r="T73" s="382"/>
      <c r="U73" s="380"/>
      <c r="W73" s="378"/>
      <c r="X73" s="378"/>
    </row>
    <row r="74" spans="1:24" ht="18" customHeight="1">
      <c r="A74" s="385" t="str">
        <f>予選組合せ!J29</f>
        <v>FC大野</v>
      </c>
      <c r="B74" s="393" t="str">
        <f>IF(B75="","",IF(B75&gt;D75,"○",IF(B75&lt;D75,"●",IF(B75=D75,"△"))))</f>
        <v>●</v>
      </c>
      <c r="C74" s="394"/>
      <c r="D74" s="395"/>
      <c r="E74" s="387"/>
      <c r="F74" s="388"/>
      <c r="G74" s="389"/>
      <c r="H74" s="393" t="str">
        <f>IF(H75="","",IF(H75&gt;J75,"○",IF(H75&lt;J75,"●",IF(H75=J75,"△"))))</f>
        <v>○</v>
      </c>
      <c r="I74" s="394"/>
      <c r="J74" s="395"/>
      <c r="K74" s="399"/>
      <c r="L74" s="400"/>
      <c r="M74" s="401"/>
      <c r="N74" s="395">
        <f>COUNTIF(B74:M74,"○")</f>
        <v>1</v>
      </c>
      <c r="O74" s="381">
        <f>COUNTIF(B74:M74,"●")</f>
        <v>1</v>
      </c>
      <c r="P74" s="381">
        <f>COUNTIF(B74:M74,"△")</f>
        <v>0</v>
      </c>
      <c r="Q74" s="381">
        <f>(N74*3)+(P74*1)</f>
        <v>3</v>
      </c>
      <c r="R74" s="381">
        <f>SUM(B75,E75,H75,K75)</f>
        <v>8</v>
      </c>
      <c r="S74" s="381">
        <f>SUM(D75,G75,J75,M75)</f>
        <v>6</v>
      </c>
      <c r="T74" s="381">
        <f>R74-S74</f>
        <v>2</v>
      </c>
      <c r="U74" s="380">
        <v>2</v>
      </c>
      <c r="W74" s="378">
        <f>RANK(Q74,$Q$72:$Q$79)</f>
        <v>2</v>
      </c>
      <c r="X74" s="378">
        <f>RANK(T74,$T$72:$T$79)</f>
        <v>2</v>
      </c>
    </row>
    <row r="75" spans="1:24" ht="18" customHeight="1">
      <c r="A75" s="386"/>
      <c r="B75" s="120">
        <f>G73</f>
        <v>1</v>
      </c>
      <c r="C75" s="118" t="s">
        <v>342</v>
      </c>
      <c r="D75" s="119">
        <f>E73</f>
        <v>6</v>
      </c>
      <c r="E75" s="390"/>
      <c r="F75" s="391"/>
      <c r="G75" s="392"/>
      <c r="H75" s="118">
        <f>IF(予選リーグ結果!AU9="","",予選リーグ結果!AU9)</f>
        <v>7</v>
      </c>
      <c r="I75" s="118" t="s">
        <v>342</v>
      </c>
      <c r="J75" s="119">
        <f>IF(予選リーグ結果!AW9="","",予選リーグ結果!AW9)</f>
        <v>0</v>
      </c>
      <c r="K75" s="248"/>
      <c r="L75" s="248"/>
      <c r="M75" s="249"/>
      <c r="N75" s="408"/>
      <c r="O75" s="382"/>
      <c r="P75" s="382"/>
      <c r="Q75" s="382"/>
      <c r="R75" s="382"/>
      <c r="S75" s="382"/>
      <c r="T75" s="382"/>
      <c r="U75" s="380"/>
      <c r="W75" s="378"/>
      <c r="X75" s="378"/>
    </row>
    <row r="76" spans="1:24" ht="18" customHeight="1">
      <c r="A76" s="385" t="str">
        <f>予選組合せ!J31</f>
        <v>春　日</v>
      </c>
      <c r="B76" s="393" t="str">
        <f>IF(B77="","",IF(B77&gt;D77,"○",IF(B77&lt;D77,"●",IF(B77=D77,"△"))))</f>
        <v>●</v>
      </c>
      <c r="C76" s="394"/>
      <c r="D76" s="395"/>
      <c r="E76" s="393" t="str">
        <f>IF(E77="","",IF(E77&gt;G77,"○",IF(E77&lt;G77,"●",IF(E77=G77,"△"))))</f>
        <v>●</v>
      </c>
      <c r="F76" s="394"/>
      <c r="G76" s="395"/>
      <c r="H76" s="387"/>
      <c r="I76" s="388"/>
      <c r="J76" s="389"/>
      <c r="K76" s="399"/>
      <c r="L76" s="400"/>
      <c r="M76" s="401"/>
      <c r="N76" s="395">
        <f>COUNTIF(B76:M76,"○")</f>
        <v>0</v>
      </c>
      <c r="O76" s="381">
        <f>COUNTIF(B76:M76,"●")</f>
        <v>2</v>
      </c>
      <c r="P76" s="381">
        <f>COUNTIF(B76:M76,"△")</f>
        <v>0</v>
      </c>
      <c r="Q76" s="381">
        <f>(N76*3)+(P76*1)</f>
        <v>0</v>
      </c>
      <c r="R76" s="381">
        <f>SUM(B77,E77,H77,K77)</f>
        <v>0</v>
      </c>
      <c r="S76" s="381">
        <f>SUM(D77,G77,J77,M77)</f>
        <v>19</v>
      </c>
      <c r="T76" s="381">
        <f>R76-S76</f>
        <v>-19</v>
      </c>
      <c r="U76" s="380">
        <v>3</v>
      </c>
      <c r="W76" s="378">
        <f>RANK(Q76,$Q$72:$Q$79)</f>
        <v>3</v>
      </c>
      <c r="X76" s="378">
        <f>RANK(T76,$T$72:$T$79)</f>
        <v>3</v>
      </c>
    </row>
    <row r="77" spans="1:24" ht="18" customHeight="1">
      <c r="A77" s="386"/>
      <c r="B77" s="120">
        <f>J73</f>
        <v>0</v>
      </c>
      <c r="C77" s="118" t="s">
        <v>342</v>
      </c>
      <c r="D77" s="119">
        <f>H73</f>
        <v>12</v>
      </c>
      <c r="E77" s="120">
        <f>J75</f>
        <v>0</v>
      </c>
      <c r="F77" s="118" t="s">
        <v>342</v>
      </c>
      <c r="G77" s="119">
        <f>H75</f>
        <v>7</v>
      </c>
      <c r="H77" s="390"/>
      <c r="I77" s="391"/>
      <c r="J77" s="392"/>
      <c r="K77" s="248"/>
      <c r="L77" s="248"/>
      <c r="M77" s="249"/>
      <c r="N77" s="408"/>
      <c r="O77" s="382"/>
      <c r="P77" s="382"/>
      <c r="Q77" s="382"/>
      <c r="R77" s="382"/>
      <c r="S77" s="382"/>
      <c r="T77" s="382"/>
      <c r="U77" s="380"/>
      <c r="W77" s="378"/>
      <c r="X77" s="378"/>
    </row>
    <row r="78" spans="1:24" ht="18" customHeight="1">
      <c r="A78" s="397"/>
      <c r="B78" s="399"/>
      <c r="C78" s="400"/>
      <c r="D78" s="401"/>
      <c r="E78" s="399"/>
      <c r="F78" s="400"/>
      <c r="G78" s="401"/>
      <c r="H78" s="399"/>
      <c r="I78" s="400"/>
      <c r="J78" s="401"/>
      <c r="K78" s="402"/>
      <c r="L78" s="403"/>
      <c r="M78" s="404"/>
      <c r="N78" s="383"/>
      <c r="O78" s="383"/>
      <c r="P78" s="383"/>
      <c r="Q78" s="383"/>
      <c r="R78" s="383"/>
      <c r="S78" s="383"/>
      <c r="T78" s="383"/>
      <c r="U78" s="379"/>
      <c r="W78" s="378">
        <f>RANK(Q78,$Q$72:$Q$79)</f>
        <v>3</v>
      </c>
      <c r="X78" s="378" t="e">
        <f>RANK(T78,$T$72:$T$79)</f>
        <v>#N/A</v>
      </c>
    </row>
    <row r="79" spans="1:24" ht="18" customHeight="1">
      <c r="A79" s="398"/>
      <c r="B79" s="247"/>
      <c r="C79" s="248"/>
      <c r="D79" s="249"/>
      <c r="E79" s="247"/>
      <c r="F79" s="248"/>
      <c r="G79" s="249"/>
      <c r="H79" s="247"/>
      <c r="I79" s="248"/>
      <c r="J79" s="249"/>
      <c r="K79" s="405"/>
      <c r="L79" s="406"/>
      <c r="M79" s="407"/>
      <c r="N79" s="384"/>
      <c r="O79" s="384"/>
      <c r="P79" s="384"/>
      <c r="Q79" s="384"/>
      <c r="R79" s="384"/>
      <c r="S79" s="384"/>
      <c r="T79" s="384"/>
      <c r="U79" s="379"/>
      <c r="W79" s="378"/>
      <c r="X79" s="378"/>
    </row>
    <row r="81" spans="1:24" ht="18" customHeight="1">
      <c r="A81" s="286" t="s">
        <v>360</v>
      </c>
      <c r="B81" s="396" t="str">
        <f>IF(A82="","",A82)</f>
        <v>明野西</v>
      </c>
      <c r="C81" s="396"/>
      <c r="D81" s="396"/>
      <c r="E81" s="396" t="str">
        <f>IF(A84="","",A84)</f>
        <v>千　怒</v>
      </c>
      <c r="F81" s="396"/>
      <c r="G81" s="396"/>
      <c r="H81" s="396" t="str">
        <f>IF(A86="","",A86)</f>
        <v>鶴　崎</v>
      </c>
      <c r="I81" s="396"/>
      <c r="J81" s="396"/>
      <c r="K81" s="409"/>
      <c r="L81" s="409"/>
      <c r="M81" s="409"/>
      <c r="N81" s="111" t="s">
        <v>352</v>
      </c>
      <c r="O81" s="110" t="s">
        <v>351</v>
      </c>
      <c r="P81" s="110" t="s">
        <v>350</v>
      </c>
      <c r="Q81" s="110" t="s">
        <v>349</v>
      </c>
      <c r="R81" s="110" t="s">
        <v>348</v>
      </c>
      <c r="S81" s="110" t="s">
        <v>347</v>
      </c>
      <c r="T81" s="110" t="s">
        <v>346</v>
      </c>
      <c r="U81" s="110" t="s">
        <v>345</v>
      </c>
      <c r="W81" s="112" t="s">
        <v>344</v>
      </c>
      <c r="X81" s="112" t="s">
        <v>343</v>
      </c>
    </row>
    <row r="82" spans="1:24" ht="18" customHeight="1">
      <c r="A82" s="385" t="str">
        <f>予選組合せ!K27</f>
        <v>明野西</v>
      </c>
      <c r="B82" s="411"/>
      <c r="C82" s="412"/>
      <c r="D82" s="413"/>
      <c r="E82" s="385" t="str">
        <f>IF(E83="","",IF(E83&gt;G83,"○",IF(E83&lt;G83,"●",IF(E83=G83,"△"))))</f>
        <v>○</v>
      </c>
      <c r="F82" s="417"/>
      <c r="G82" s="418"/>
      <c r="H82" s="385" t="str">
        <f>IF(H83="","",IF(H83&gt;J83,"○",IF(H83&lt;J83,"●",IF(H83=J83,"△"))))</f>
        <v>○</v>
      </c>
      <c r="I82" s="417"/>
      <c r="J82" s="418"/>
      <c r="K82" s="399"/>
      <c r="L82" s="400"/>
      <c r="M82" s="401"/>
      <c r="N82" s="381">
        <f>COUNTIF(B82:M82,"○")</f>
        <v>2</v>
      </c>
      <c r="O82" s="381">
        <f>COUNTIF(B82:M82,"●")</f>
        <v>0</v>
      </c>
      <c r="P82" s="381">
        <f>COUNTIF(B82:M82,"△")</f>
        <v>0</v>
      </c>
      <c r="Q82" s="381">
        <f>(N82*3)+(P82*1)</f>
        <v>6</v>
      </c>
      <c r="R82" s="381">
        <f>SUM(B83,E83,H83,K83)</f>
        <v>13</v>
      </c>
      <c r="S82" s="381">
        <f>SUM(D83,G83,J83,M83)</f>
        <v>1</v>
      </c>
      <c r="T82" s="381">
        <f>R82-S82</f>
        <v>12</v>
      </c>
      <c r="U82" s="380">
        <v>1</v>
      </c>
      <c r="W82" s="378">
        <f>RANK(Q82,$Q$82:$Q$89)</f>
        <v>1</v>
      </c>
      <c r="X82" s="378">
        <f>RANK(T82,$T$82:$T$89)</f>
        <v>1</v>
      </c>
    </row>
    <row r="83" spans="1:24" ht="18" customHeight="1">
      <c r="A83" s="386"/>
      <c r="B83" s="414"/>
      <c r="C83" s="415"/>
      <c r="D83" s="416"/>
      <c r="E83" s="113">
        <f>IF(予選リーグ結果!E17="","",予選リーグ結果!E17)</f>
        <v>10</v>
      </c>
      <c r="F83" s="113" t="s">
        <v>342</v>
      </c>
      <c r="G83" s="113">
        <f>IF(予選リーグ結果!G17="","",予選リーグ結果!G17)</f>
        <v>1</v>
      </c>
      <c r="H83" s="115">
        <f>IF(予選リーグ結果!E23="","",予選リーグ結果!E23)</f>
        <v>3</v>
      </c>
      <c r="I83" s="113" t="s">
        <v>342</v>
      </c>
      <c r="J83" s="113">
        <f>IF(予選リーグ結果!G23="","",予選リーグ結果!G23)</f>
        <v>0</v>
      </c>
      <c r="K83" s="247"/>
      <c r="L83" s="248"/>
      <c r="M83" s="248"/>
      <c r="N83" s="382"/>
      <c r="O83" s="382"/>
      <c r="P83" s="382"/>
      <c r="Q83" s="382"/>
      <c r="R83" s="382"/>
      <c r="S83" s="382"/>
      <c r="T83" s="382"/>
      <c r="U83" s="380"/>
      <c r="W83" s="378"/>
      <c r="X83" s="378"/>
    </row>
    <row r="84" spans="1:24" ht="18" customHeight="1">
      <c r="A84" s="385" t="str">
        <f>予選組合せ!K29</f>
        <v>千　怒</v>
      </c>
      <c r="B84" s="385" t="str">
        <f>IF(B85="","",IF(B85&gt;D85,"○",IF(B85&lt;D85,"●",IF(B85=D85,"△"))))</f>
        <v>●</v>
      </c>
      <c r="C84" s="417"/>
      <c r="D84" s="418"/>
      <c r="E84" s="411"/>
      <c r="F84" s="412"/>
      <c r="G84" s="413"/>
      <c r="H84" s="385" t="str">
        <f>IF(H85="","",IF(H85&gt;J85,"○",IF(H85&lt;J85,"●",IF(H85=J85,"△"))))</f>
        <v>●</v>
      </c>
      <c r="I84" s="417"/>
      <c r="J84" s="418"/>
      <c r="K84" s="399"/>
      <c r="L84" s="400"/>
      <c r="M84" s="401"/>
      <c r="N84" s="395">
        <f>COUNTIF(B84:M84,"○")</f>
        <v>0</v>
      </c>
      <c r="O84" s="381">
        <f>COUNTIF(B84:M84,"●")</f>
        <v>2</v>
      </c>
      <c r="P84" s="381">
        <f>COUNTIF(B84:M84,"△")</f>
        <v>0</v>
      </c>
      <c r="Q84" s="381">
        <f>(N84*3)+(P84*1)</f>
        <v>0</v>
      </c>
      <c r="R84" s="381">
        <f>SUM(B85,E85,H85,K85)</f>
        <v>1</v>
      </c>
      <c r="S84" s="381">
        <f>SUM(D85,G85,J85,M85)</f>
        <v>13</v>
      </c>
      <c r="T84" s="381">
        <f>R84-S84</f>
        <v>-12</v>
      </c>
      <c r="U84" s="380">
        <v>3</v>
      </c>
      <c r="W84" s="378">
        <f>RANK(Q84,$Q$82:$Q$89)</f>
        <v>3</v>
      </c>
      <c r="X84" s="378">
        <f>RANK(T84,$T$82:$T$89)</f>
        <v>3</v>
      </c>
    </row>
    <row r="85" spans="1:24" ht="18" customHeight="1">
      <c r="A85" s="386"/>
      <c r="B85" s="115">
        <f>G83</f>
        <v>1</v>
      </c>
      <c r="C85" s="113" t="s">
        <v>342</v>
      </c>
      <c r="D85" s="114">
        <f>E83</f>
        <v>10</v>
      </c>
      <c r="E85" s="414"/>
      <c r="F85" s="415"/>
      <c r="G85" s="416"/>
      <c r="H85" s="113">
        <f>IF(予選リーグ結果!E20="","",予選リーグ結果!E20)</f>
        <v>0</v>
      </c>
      <c r="I85" s="113" t="s">
        <v>342</v>
      </c>
      <c r="J85" s="114">
        <f>IF(予選リーグ結果!G20="","",予選リーグ結果!G20)</f>
        <v>3</v>
      </c>
      <c r="K85" s="248"/>
      <c r="L85" s="248"/>
      <c r="M85" s="249"/>
      <c r="N85" s="408"/>
      <c r="O85" s="382"/>
      <c r="P85" s="382"/>
      <c r="Q85" s="382"/>
      <c r="R85" s="382"/>
      <c r="S85" s="382"/>
      <c r="T85" s="382"/>
      <c r="U85" s="380"/>
      <c r="W85" s="378"/>
      <c r="X85" s="378"/>
    </row>
    <row r="86" spans="1:24" ht="18" customHeight="1">
      <c r="A86" s="385" t="str">
        <f>予選組合せ!K31</f>
        <v>鶴　崎</v>
      </c>
      <c r="B86" s="385" t="str">
        <f>IF(B87="","",IF(B87&gt;D87,"○",IF(B87&lt;D87,"●",IF(B87=D87,"△"))))</f>
        <v>●</v>
      </c>
      <c r="C86" s="417"/>
      <c r="D86" s="418"/>
      <c r="E86" s="385" t="str">
        <f>IF(E87="","",IF(E87&gt;G87,"○",IF(E87&lt;G87,"●",IF(E87=G87,"△"))))</f>
        <v>○</v>
      </c>
      <c r="F86" s="417"/>
      <c r="G86" s="418"/>
      <c r="H86" s="411"/>
      <c r="I86" s="412"/>
      <c r="J86" s="413"/>
      <c r="K86" s="399"/>
      <c r="L86" s="400"/>
      <c r="M86" s="401"/>
      <c r="N86" s="395">
        <f>COUNTIF(B86:M86,"○")</f>
        <v>1</v>
      </c>
      <c r="O86" s="381">
        <f>COUNTIF(B86:M86,"●")</f>
        <v>1</v>
      </c>
      <c r="P86" s="381">
        <f>COUNTIF(B86:M86,"△")</f>
        <v>0</v>
      </c>
      <c r="Q86" s="381">
        <f>(N86*3)+(P86*1)</f>
        <v>3</v>
      </c>
      <c r="R86" s="381">
        <f>SUM(B87,E87,H87,K87)</f>
        <v>3</v>
      </c>
      <c r="S86" s="381">
        <f>SUM(D87,G87,J87,M87)</f>
        <v>3</v>
      </c>
      <c r="T86" s="381">
        <f>R86-S86</f>
        <v>0</v>
      </c>
      <c r="U86" s="380">
        <v>2</v>
      </c>
      <c r="W86" s="378">
        <f>RANK(Q86,$Q$82:$Q$89)</f>
        <v>2</v>
      </c>
      <c r="X86" s="378">
        <f>RANK(T86,$T$82:$T$89)</f>
        <v>2</v>
      </c>
    </row>
    <row r="87" spans="1:24" ht="18" customHeight="1">
      <c r="A87" s="386"/>
      <c r="B87" s="115">
        <f>J83</f>
        <v>0</v>
      </c>
      <c r="C87" s="113" t="s">
        <v>342</v>
      </c>
      <c r="D87" s="114">
        <f>H83</f>
        <v>3</v>
      </c>
      <c r="E87" s="115">
        <f>J85</f>
        <v>3</v>
      </c>
      <c r="F87" s="113" t="s">
        <v>342</v>
      </c>
      <c r="G87" s="114">
        <f>H85</f>
        <v>0</v>
      </c>
      <c r="H87" s="414"/>
      <c r="I87" s="415"/>
      <c r="J87" s="416"/>
      <c r="K87" s="248"/>
      <c r="L87" s="248"/>
      <c r="M87" s="249"/>
      <c r="N87" s="408"/>
      <c r="O87" s="382"/>
      <c r="P87" s="382"/>
      <c r="Q87" s="382"/>
      <c r="R87" s="382"/>
      <c r="S87" s="382"/>
      <c r="T87" s="382"/>
      <c r="U87" s="380"/>
      <c r="W87" s="378"/>
      <c r="X87" s="378"/>
    </row>
    <row r="88" spans="1:24" ht="18" customHeight="1">
      <c r="A88" s="397"/>
      <c r="B88" s="399"/>
      <c r="C88" s="400"/>
      <c r="D88" s="401"/>
      <c r="E88" s="399"/>
      <c r="F88" s="400"/>
      <c r="G88" s="401"/>
      <c r="H88" s="399"/>
      <c r="I88" s="400"/>
      <c r="J88" s="401"/>
      <c r="K88" s="402"/>
      <c r="L88" s="403"/>
      <c r="M88" s="404"/>
      <c r="N88" s="383"/>
      <c r="O88" s="383"/>
      <c r="P88" s="383"/>
      <c r="Q88" s="383"/>
      <c r="R88" s="383"/>
      <c r="S88" s="383"/>
      <c r="T88" s="383"/>
      <c r="U88" s="379"/>
      <c r="W88" s="378">
        <f>RANK(Q88,$Q$82:$Q$89)</f>
        <v>3</v>
      </c>
      <c r="X88" s="378">
        <f>RANK(T88,$T$82:$T$89)</f>
        <v>2</v>
      </c>
    </row>
    <row r="89" spans="1:24" ht="18" customHeight="1">
      <c r="A89" s="398"/>
      <c r="B89" s="247"/>
      <c r="C89" s="248"/>
      <c r="D89" s="249"/>
      <c r="E89" s="247"/>
      <c r="F89" s="248"/>
      <c r="G89" s="249"/>
      <c r="H89" s="247"/>
      <c r="I89" s="248"/>
      <c r="J89" s="249"/>
      <c r="K89" s="405"/>
      <c r="L89" s="406"/>
      <c r="M89" s="407"/>
      <c r="N89" s="384"/>
      <c r="O89" s="384"/>
      <c r="P89" s="384"/>
      <c r="Q89" s="384"/>
      <c r="R89" s="384"/>
      <c r="S89" s="384"/>
      <c r="T89" s="384"/>
      <c r="U89" s="379"/>
      <c r="W89" s="378"/>
      <c r="X89" s="378"/>
    </row>
    <row r="91" spans="1:24" ht="18" customHeight="1">
      <c r="A91" s="286" t="s">
        <v>359</v>
      </c>
      <c r="B91" s="396" t="str">
        <f>IF(A92="","",A92)</f>
        <v>明野東</v>
      </c>
      <c r="C91" s="396"/>
      <c r="D91" s="396"/>
      <c r="E91" s="396" t="str">
        <f>IF(A94="","",A94)</f>
        <v>東</v>
      </c>
      <c r="F91" s="396"/>
      <c r="G91" s="396"/>
      <c r="H91" s="396" t="str">
        <f>IF(A96="","",A96)</f>
        <v>桃　園</v>
      </c>
      <c r="I91" s="396"/>
      <c r="J91" s="396"/>
      <c r="K91" s="409"/>
      <c r="L91" s="409"/>
      <c r="M91" s="409"/>
      <c r="N91" s="111" t="s">
        <v>352</v>
      </c>
      <c r="O91" s="110" t="s">
        <v>351</v>
      </c>
      <c r="P91" s="110" t="s">
        <v>350</v>
      </c>
      <c r="Q91" s="110" t="s">
        <v>349</v>
      </c>
      <c r="R91" s="110" t="s">
        <v>348</v>
      </c>
      <c r="S91" s="110" t="s">
        <v>347</v>
      </c>
      <c r="T91" s="110" t="s">
        <v>346</v>
      </c>
      <c r="U91" s="110" t="s">
        <v>345</v>
      </c>
      <c r="W91" s="112" t="s">
        <v>344</v>
      </c>
      <c r="X91" s="112" t="s">
        <v>343</v>
      </c>
    </row>
    <row r="92" spans="1:24" ht="18" customHeight="1">
      <c r="A92" s="385" t="str">
        <f>予選組合せ!L27</f>
        <v>明野東</v>
      </c>
      <c r="B92" s="411"/>
      <c r="C92" s="412"/>
      <c r="D92" s="413"/>
      <c r="E92" s="385" t="str">
        <f>IF(E93="","",IF(E93&gt;G93,"○",IF(E93&lt;G93,"●",IF(E93=G93,"△"))))</f>
        <v>○</v>
      </c>
      <c r="F92" s="417"/>
      <c r="G92" s="418"/>
      <c r="H92" s="385" t="str">
        <f>IF(H93="","",IF(H93&gt;J93,"○",IF(H93&lt;J93,"●",IF(H93=J93,"△"))))</f>
        <v>△</v>
      </c>
      <c r="I92" s="417"/>
      <c r="J92" s="418"/>
      <c r="K92" s="399"/>
      <c r="L92" s="400"/>
      <c r="M92" s="401"/>
      <c r="N92" s="381">
        <f>COUNTIF(B92:M92,"○")</f>
        <v>1</v>
      </c>
      <c r="O92" s="381">
        <f>COUNTIF(B92:M92,"●")</f>
        <v>0</v>
      </c>
      <c r="P92" s="381">
        <f>COUNTIF(B92:M92,"△")</f>
        <v>1</v>
      </c>
      <c r="Q92" s="381">
        <f>(N92*3)+(P92*1)</f>
        <v>4</v>
      </c>
      <c r="R92" s="381">
        <f>SUM(B93,E93,H93,K93)</f>
        <v>6</v>
      </c>
      <c r="S92" s="381">
        <f>SUM(D93,G93,J93,M93)</f>
        <v>1</v>
      </c>
      <c r="T92" s="381">
        <f>R92-S92</f>
        <v>5</v>
      </c>
      <c r="U92" s="380">
        <v>1</v>
      </c>
      <c r="W92" s="378">
        <f>RANK(Q92,$Q$92:$Q$99)</f>
        <v>1</v>
      </c>
      <c r="X92" s="378">
        <f>RANK(T92,$T$92:$T$99)</f>
        <v>1</v>
      </c>
    </row>
    <row r="93" spans="1:24" ht="18" customHeight="1">
      <c r="A93" s="386"/>
      <c r="B93" s="414"/>
      <c r="C93" s="415"/>
      <c r="D93" s="416"/>
      <c r="E93" s="113">
        <f>IF(予選リーグ結果!K17="","",予選リーグ結果!K17)</f>
        <v>5</v>
      </c>
      <c r="F93" s="113" t="s">
        <v>342</v>
      </c>
      <c r="G93" s="113">
        <f>IF(予選リーグ結果!M17="","",予選リーグ結果!M17)</f>
        <v>0</v>
      </c>
      <c r="H93" s="115">
        <f>IF(予選リーグ結果!K23="","",予選リーグ結果!K23)</f>
        <v>1</v>
      </c>
      <c r="I93" s="113" t="s">
        <v>342</v>
      </c>
      <c r="J93" s="113">
        <f>IF(予選リーグ結果!M23="","",予選リーグ結果!M23)</f>
        <v>1</v>
      </c>
      <c r="K93" s="247"/>
      <c r="L93" s="248"/>
      <c r="M93" s="249"/>
      <c r="N93" s="382"/>
      <c r="O93" s="382"/>
      <c r="P93" s="382"/>
      <c r="Q93" s="382"/>
      <c r="R93" s="382"/>
      <c r="S93" s="382"/>
      <c r="T93" s="382"/>
      <c r="U93" s="380"/>
      <c r="W93" s="378"/>
      <c r="X93" s="378"/>
    </row>
    <row r="94" spans="1:24" ht="18" customHeight="1">
      <c r="A94" s="385" t="str">
        <f>予選組合せ!L29</f>
        <v>東</v>
      </c>
      <c r="B94" s="385" t="str">
        <f>IF(B95="","",IF(B95&gt;D95,"○",IF(B95&lt;D95,"●",IF(B95=D95,"△"))))</f>
        <v>●</v>
      </c>
      <c r="C94" s="417"/>
      <c r="D94" s="418"/>
      <c r="E94" s="411"/>
      <c r="F94" s="412"/>
      <c r="G94" s="413"/>
      <c r="H94" s="385" t="str">
        <f>IF(H95="","",IF(H95&gt;J95,"○",IF(H95&lt;J95,"●",IF(H95=J95,"△"))))</f>
        <v>△</v>
      </c>
      <c r="I94" s="417"/>
      <c r="J94" s="418"/>
      <c r="K94" s="399"/>
      <c r="L94" s="400"/>
      <c r="M94" s="401"/>
      <c r="N94" s="395">
        <f>COUNTIF(B94:M94,"○")</f>
        <v>0</v>
      </c>
      <c r="O94" s="381">
        <f>COUNTIF(B94:M94,"●")</f>
        <v>1</v>
      </c>
      <c r="P94" s="381">
        <f>COUNTIF(B94:M94,"△")</f>
        <v>1</v>
      </c>
      <c r="Q94" s="381">
        <f>(N94*3)+(P94*1)</f>
        <v>1</v>
      </c>
      <c r="R94" s="381">
        <f>SUM(B95,E95,H95,K95)</f>
        <v>0</v>
      </c>
      <c r="S94" s="381">
        <f>SUM(D95,G95,J95,M95)</f>
        <v>5</v>
      </c>
      <c r="T94" s="381">
        <f>R94-S94</f>
        <v>-5</v>
      </c>
      <c r="U94" s="380">
        <v>3</v>
      </c>
      <c r="W94" s="378">
        <f>RANK(Q94,$Q$92:$Q$99)</f>
        <v>3</v>
      </c>
      <c r="X94" s="378">
        <f>RANK(T94,$T$92:$T$99)</f>
        <v>3</v>
      </c>
    </row>
    <row r="95" spans="1:24" ht="18" customHeight="1">
      <c r="A95" s="386"/>
      <c r="B95" s="115">
        <f>G93</f>
        <v>0</v>
      </c>
      <c r="C95" s="113" t="s">
        <v>342</v>
      </c>
      <c r="D95" s="114">
        <f>E93</f>
        <v>5</v>
      </c>
      <c r="E95" s="414"/>
      <c r="F95" s="415"/>
      <c r="G95" s="416"/>
      <c r="H95" s="115">
        <f>IF(予選リーグ結果!K20="","",予選リーグ結果!K20)</f>
        <v>0</v>
      </c>
      <c r="I95" s="113" t="s">
        <v>342</v>
      </c>
      <c r="J95" s="113">
        <f>IF(予選リーグ結果!M20="","",予選リーグ結果!M20)</f>
        <v>0</v>
      </c>
      <c r="K95" s="247"/>
      <c r="L95" s="248"/>
      <c r="M95" s="249"/>
      <c r="N95" s="408"/>
      <c r="O95" s="382"/>
      <c r="P95" s="382"/>
      <c r="Q95" s="382"/>
      <c r="R95" s="382"/>
      <c r="S95" s="382"/>
      <c r="T95" s="382"/>
      <c r="U95" s="380"/>
      <c r="W95" s="378"/>
      <c r="X95" s="378"/>
    </row>
    <row r="96" spans="1:24" ht="18" customHeight="1">
      <c r="A96" s="385" t="str">
        <f>予選組合せ!L31</f>
        <v>桃　園</v>
      </c>
      <c r="B96" s="385" t="str">
        <f>IF(B97="","",IF(B97&gt;D97,"○",IF(B97&lt;D97,"●",IF(B97=D97,"△"))))</f>
        <v>△</v>
      </c>
      <c r="C96" s="417"/>
      <c r="D96" s="418"/>
      <c r="E96" s="385" t="str">
        <f>IF(E97="","",IF(E97&gt;G97,"○",IF(E97&lt;G97,"●",IF(E97=G97,"△"))))</f>
        <v>△</v>
      </c>
      <c r="F96" s="417"/>
      <c r="G96" s="418"/>
      <c r="H96" s="411"/>
      <c r="I96" s="412"/>
      <c r="J96" s="413"/>
      <c r="K96" s="399"/>
      <c r="L96" s="400"/>
      <c r="M96" s="401"/>
      <c r="N96" s="395">
        <f>COUNTIF(B96:M96,"○")</f>
        <v>0</v>
      </c>
      <c r="O96" s="381">
        <f>COUNTIF(B96:M96,"●")</f>
        <v>0</v>
      </c>
      <c r="P96" s="381">
        <f>COUNTIF(B96:M96,"△")</f>
        <v>2</v>
      </c>
      <c r="Q96" s="381">
        <f>(N96*3)+(P96*1)</f>
        <v>2</v>
      </c>
      <c r="R96" s="381">
        <f>SUM(B97,E97,H97,K97)</f>
        <v>1</v>
      </c>
      <c r="S96" s="381">
        <f>SUM(D97,G97,J97,M97)</f>
        <v>1</v>
      </c>
      <c r="T96" s="381">
        <f>R96-S96</f>
        <v>0</v>
      </c>
      <c r="U96" s="380">
        <v>2</v>
      </c>
      <c r="W96" s="378">
        <f>RANK(Q96,$Q$92:$Q$99)</f>
        <v>2</v>
      </c>
      <c r="X96" s="378">
        <f>RANK(T96,$T$92:$T$99)</f>
        <v>2</v>
      </c>
    </row>
    <row r="97" spans="1:24" ht="18" customHeight="1">
      <c r="A97" s="386"/>
      <c r="B97" s="115">
        <f>J93</f>
        <v>1</v>
      </c>
      <c r="C97" s="113" t="s">
        <v>342</v>
      </c>
      <c r="D97" s="114">
        <f>H93</f>
        <v>1</v>
      </c>
      <c r="E97" s="115">
        <f>J95</f>
        <v>0</v>
      </c>
      <c r="F97" s="113" t="s">
        <v>342</v>
      </c>
      <c r="G97" s="114">
        <f>H95</f>
        <v>0</v>
      </c>
      <c r="H97" s="414"/>
      <c r="I97" s="415"/>
      <c r="J97" s="416"/>
      <c r="K97" s="248"/>
      <c r="L97" s="248"/>
      <c r="M97" s="249"/>
      <c r="N97" s="408"/>
      <c r="O97" s="382"/>
      <c r="P97" s="382"/>
      <c r="Q97" s="382"/>
      <c r="R97" s="382"/>
      <c r="S97" s="382"/>
      <c r="T97" s="382"/>
      <c r="U97" s="380"/>
      <c r="W97" s="378"/>
      <c r="X97" s="378"/>
    </row>
    <row r="98" spans="1:24" ht="18" customHeight="1">
      <c r="A98" s="399"/>
      <c r="B98" s="399"/>
      <c r="C98" s="400"/>
      <c r="D98" s="401"/>
      <c r="E98" s="399"/>
      <c r="F98" s="400"/>
      <c r="G98" s="401"/>
      <c r="H98" s="399"/>
      <c r="I98" s="400"/>
      <c r="J98" s="401"/>
      <c r="K98" s="425"/>
      <c r="L98" s="426"/>
      <c r="M98" s="427"/>
      <c r="N98" s="432"/>
      <c r="O98" s="422"/>
      <c r="P98" s="422"/>
      <c r="Q98" s="422"/>
      <c r="R98" s="422"/>
      <c r="S98" s="422"/>
      <c r="T98" s="422"/>
      <c r="U98" s="431"/>
      <c r="W98" s="378" t="e">
        <f>RANK(Q98,$Q$92:$Q$99)</f>
        <v>#N/A</v>
      </c>
      <c r="X98" s="378">
        <f>RANK(T98,$T$92:$T$99)</f>
        <v>2</v>
      </c>
    </row>
    <row r="99" spans="1:24" ht="18" customHeight="1">
      <c r="A99" s="424"/>
      <c r="B99" s="247"/>
      <c r="C99" s="248"/>
      <c r="D99" s="249"/>
      <c r="E99" s="247"/>
      <c r="F99" s="248"/>
      <c r="G99" s="249"/>
      <c r="H99" s="247"/>
      <c r="I99" s="248"/>
      <c r="J99" s="249"/>
      <c r="K99" s="428"/>
      <c r="L99" s="429"/>
      <c r="M99" s="430"/>
      <c r="N99" s="433"/>
      <c r="O99" s="423"/>
      <c r="P99" s="423"/>
      <c r="Q99" s="423"/>
      <c r="R99" s="423"/>
      <c r="S99" s="423"/>
      <c r="T99" s="423"/>
      <c r="U99" s="431"/>
      <c r="W99" s="378"/>
      <c r="X99" s="378"/>
    </row>
    <row r="101" spans="1:24" ht="18" customHeight="1">
      <c r="A101" s="110" t="s">
        <v>358</v>
      </c>
      <c r="B101" s="396" t="str">
        <f>IF(A102="","",A102)</f>
        <v>明野北</v>
      </c>
      <c r="C101" s="396"/>
      <c r="D101" s="396"/>
      <c r="E101" s="396" t="str">
        <f>IF(A104="","",A104)</f>
        <v>渡町台</v>
      </c>
      <c r="F101" s="396"/>
      <c r="G101" s="396"/>
      <c r="H101" s="396" t="str">
        <f>IF(A106="","",A106)</f>
        <v>碩　田</v>
      </c>
      <c r="I101" s="396"/>
      <c r="J101" s="396"/>
      <c r="K101" s="396" t="str">
        <f>IF(A108="","",A108)</f>
        <v>玖　珠</v>
      </c>
      <c r="L101" s="396"/>
      <c r="M101" s="396"/>
      <c r="N101" s="111" t="s">
        <v>352</v>
      </c>
      <c r="O101" s="110" t="s">
        <v>351</v>
      </c>
      <c r="P101" s="110" t="s">
        <v>350</v>
      </c>
      <c r="Q101" s="110" t="s">
        <v>349</v>
      </c>
      <c r="R101" s="110" t="s">
        <v>348</v>
      </c>
      <c r="S101" s="110" t="s">
        <v>347</v>
      </c>
      <c r="T101" s="110" t="s">
        <v>346</v>
      </c>
      <c r="U101" s="110" t="s">
        <v>345</v>
      </c>
      <c r="W101" s="112" t="s">
        <v>344</v>
      </c>
      <c r="X101" s="112" t="s">
        <v>343</v>
      </c>
    </row>
    <row r="102" spans="1:24" ht="18" customHeight="1">
      <c r="A102" s="385" t="str">
        <f>予選組合せ!M27</f>
        <v>明野北</v>
      </c>
      <c r="B102" s="411"/>
      <c r="C102" s="412"/>
      <c r="D102" s="413"/>
      <c r="E102" s="385" t="str">
        <f>IF(E103="","",IF(E103&gt;G103,"○",IF(E103&lt;G103,"●",IF(E103=G103,"△"))))</f>
        <v>△</v>
      </c>
      <c r="F102" s="417"/>
      <c r="G102" s="418"/>
      <c r="H102" s="385" t="str">
        <f>IF(H103="","",IF(H103&gt;J103,"○",IF(H103&lt;J103,"●",IF(H103=J103,"△"))))</f>
        <v>●</v>
      </c>
      <c r="I102" s="417"/>
      <c r="J102" s="418"/>
      <c r="K102" s="385" t="str">
        <f>IF(K103="","",IF(K103&gt;M103,"○",IF(K103&lt;M103,"●",IF(K103=M103,"△"))))</f>
        <v>△</v>
      </c>
      <c r="L102" s="417"/>
      <c r="M102" s="418"/>
      <c r="N102" s="381">
        <f>COUNTIF(B102:M102,"○")</f>
        <v>0</v>
      </c>
      <c r="O102" s="381">
        <f>COUNTIF(B102:M102,"●")</f>
        <v>1</v>
      </c>
      <c r="P102" s="381">
        <f>COUNTIF(B102:M102,"△")</f>
        <v>2</v>
      </c>
      <c r="Q102" s="381">
        <f>(N102*3)+(P102*1)</f>
        <v>2</v>
      </c>
      <c r="R102" s="381">
        <f>SUM(B103,E103,H103,K103)</f>
        <v>5</v>
      </c>
      <c r="S102" s="381">
        <f>SUM(D103,G103,J103,M103)</f>
        <v>9</v>
      </c>
      <c r="T102" s="381">
        <f>R102-S102</f>
        <v>-4</v>
      </c>
      <c r="U102" s="380">
        <v>4</v>
      </c>
      <c r="W102" s="378">
        <f>RANK(Q102,$Q$102:$Q$109)</f>
        <v>3</v>
      </c>
      <c r="X102" s="378">
        <f>RANK(T102,$T$102:$T$109)</f>
        <v>4</v>
      </c>
    </row>
    <row r="103" spans="1:24" ht="18" customHeight="1">
      <c r="A103" s="386"/>
      <c r="B103" s="414"/>
      <c r="C103" s="415"/>
      <c r="D103" s="416"/>
      <c r="E103" s="113">
        <f>IF(予選リーグ結果!Q17="","",予選リーグ結果!Q17)</f>
        <v>2</v>
      </c>
      <c r="F103" s="113" t="s">
        <v>342</v>
      </c>
      <c r="G103" s="113">
        <f>IF(予選リーグ結果!S17="","",予選リーグ結果!S17)</f>
        <v>2</v>
      </c>
      <c r="H103" s="115">
        <f>IF(予選リーグ結果!Q20="","",予選リーグ結果!Q20)</f>
        <v>1</v>
      </c>
      <c r="I103" s="113" t="s">
        <v>342</v>
      </c>
      <c r="J103" s="113">
        <f>IF(予選リーグ結果!S20="","",予選リーグ結果!S20)</f>
        <v>5</v>
      </c>
      <c r="K103" s="115">
        <f>IF(予選リーグ結果!Q23="","",予選リーグ結果!Q23)</f>
        <v>2</v>
      </c>
      <c r="L103" s="113" t="s">
        <v>342</v>
      </c>
      <c r="M103" s="114">
        <f>IF(予選リーグ結果!S23="","",予選リーグ結果!S23)</f>
        <v>2</v>
      </c>
      <c r="N103" s="382"/>
      <c r="O103" s="382"/>
      <c r="P103" s="382"/>
      <c r="Q103" s="382"/>
      <c r="R103" s="382"/>
      <c r="S103" s="382"/>
      <c r="T103" s="382"/>
      <c r="U103" s="380"/>
      <c r="W103" s="378"/>
      <c r="X103" s="378"/>
    </row>
    <row r="104" spans="1:24" ht="18" customHeight="1">
      <c r="A104" s="385" t="str">
        <f>予選組合せ!M29</f>
        <v>渡町台</v>
      </c>
      <c r="B104" s="385" t="str">
        <f>IF(B105="","",IF(B105&gt;D105,"○",IF(B105&lt;D105,"●",IF(B105=D105,"△"))))</f>
        <v>△</v>
      </c>
      <c r="C104" s="417"/>
      <c r="D104" s="418"/>
      <c r="E104" s="411"/>
      <c r="F104" s="412"/>
      <c r="G104" s="413"/>
      <c r="H104" s="385" t="str">
        <f>IF(H105="","",IF(H105&gt;J105,"○",IF(H105&lt;J105,"●",IF(H105=J105,"△"))))</f>
        <v>●</v>
      </c>
      <c r="I104" s="417"/>
      <c r="J104" s="418"/>
      <c r="K104" s="385" t="str">
        <f>IF(K105="","",IF(K105&gt;M105,"○",IF(K105&lt;M105,"●",IF(K105=M105,"△"))))</f>
        <v>△</v>
      </c>
      <c r="L104" s="417"/>
      <c r="M104" s="418"/>
      <c r="N104" s="395">
        <f>COUNTIF(B104:M104,"○")</f>
        <v>0</v>
      </c>
      <c r="O104" s="381">
        <f>COUNTIF(B104:M104,"●")</f>
        <v>1</v>
      </c>
      <c r="P104" s="381">
        <f>COUNTIF(B104:M104,"△")</f>
        <v>2</v>
      </c>
      <c r="Q104" s="381">
        <f>(N104*3)+(P104*1)</f>
        <v>2</v>
      </c>
      <c r="R104" s="381">
        <f>SUM(B105,E105,H105,K105)</f>
        <v>4</v>
      </c>
      <c r="S104" s="381">
        <f>SUM(D105,G105,J105,M105)</f>
        <v>7</v>
      </c>
      <c r="T104" s="381">
        <f>R104-S104</f>
        <v>-3</v>
      </c>
      <c r="U104" s="380">
        <v>3</v>
      </c>
      <c r="W104" s="378">
        <f>RANK(Q104,$Q$102:$Q$109)</f>
        <v>3</v>
      </c>
      <c r="X104" s="378">
        <f>RANK(T104,$T$102:$T$109)</f>
        <v>3</v>
      </c>
    </row>
    <row r="105" spans="1:24" ht="18" customHeight="1">
      <c r="A105" s="386"/>
      <c r="B105" s="115">
        <f>G103</f>
        <v>2</v>
      </c>
      <c r="C105" s="113" t="s">
        <v>342</v>
      </c>
      <c r="D105" s="114">
        <f>E103</f>
        <v>2</v>
      </c>
      <c r="E105" s="414"/>
      <c r="F105" s="415"/>
      <c r="G105" s="416"/>
      <c r="H105" s="113">
        <f>IF(予選リーグ結果!Q22="","",予選リーグ結果!Q22)</f>
        <v>1</v>
      </c>
      <c r="I105" s="113" t="s">
        <v>342</v>
      </c>
      <c r="J105" s="114">
        <f>IF(予選リーグ結果!S22="","",予選リーグ結果!S22)</f>
        <v>4</v>
      </c>
      <c r="K105" s="113">
        <f>IF(予選リーグ結果!Q19="","",予選リーグ結果!Q19)</f>
        <v>1</v>
      </c>
      <c r="L105" s="113" t="s">
        <v>342</v>
      </c>
      <c r="M105" s="114">
        <f>IF(予選リーグ結果!S19="","",予選リーグ結果!S19)</f>
        <v>1</v>
      </c>
      <c r="N105" s="408"/>
      <c r="O105" s="382"/>
      <c r="P105" s="382"/>
      <c r="Q105" s="382"/>
      <c r="R105" s="382"/>
      <c r="S105" s="382"/>
      <c r="T105" s="382"/>
      <c r="U105" s="380"/>
      <c r="W105" s="378"/>
      <c r="X105" s="378"/>
    </row>
    <row r="106" spans="1:24" ht="18" customHeight="1">
      <c r="A106" s="385" t="str">
        <f>予選組合せ!M31</f>
        <v>碩　田</v>
      </c>
      <c r="B106" s="385" t="str">
        <f>IF(B107="","",IF(B107&gt;D107,"○",IF(B107&lt;D107,"●",IF(B107=D107,"△"))))</f>
        <v>○</v>
      </c>
      <c r="C106" s="417"/>
      <c r="D106" s="418"/>
      <c r="E106" s="385" t="str">
        <f>IF(E107="","",IF(E107&gt;G107,"○",IF(E107&lt;G107,"●",IF(E107=G107,"△"))))</f>
        <v>○</v>
      </c>
      <c r="F106" s="417"/>
      <c r="G106" s="418"/>
      <c r="H106" s="411"/>
      <c r="I106" s="412"/>
      <c r="J106" s="413"/>
      <c r="K106" s="385" t="str">
        <f>IF(K107="","",IF(K107&gt;M107,"○",IF(K107&lt;M107,"●",IF(K107=M107,"△"))))</f>
        <v>●</v>
      </c>
      <c r="L106" s="417"/>
      <c r="M106" s="418"/>
      <c r="N106" s="395">
        <f>COUNTIF(B106:M106,"○")</f>
        <v>2</v>
      </c>
      <c r="O106" s="381">
        <f>COUNTIF(B106:M106,"●")</f>
        <v>1</v>
      </c>
      <c r="P106" s="381">
        <f>COUNTIF(B106:M106,"△")</f>
        <v>0</v>
      </c>
      <c r="Q106" s="381">
        <f>(N106*3)+(P106*1)</f>
        <v>6</v>
      </c>
      <c r="R106" s="381">
        <f>SUM(B107,E107,H107,K107)</f>
        <v>9</v>
      </c>
      <c r="S106" s="381">
        <f>SUM(D107,G107,J107,M107)</f>
        <v>3</v>
      </c>
      <c r="T106" s="381">
        <f>R106-S106</f>
        <v>6</v>
      </c>
      <c r="U106" s="380">
        <v>1</v>
      </c>
      <c r="W106" s="378">
        <f>RANK(Q106,$Q$102:$Q$109)</f>
        <v>1</v>
      </c>
      <c r="X106" s="378">
        <f>RANK(T106,$T$102:$T$109)</f>
        <v>1</v>
      </c>
    </row>
    <row r="107" spans="1:24" ht="18" customHeight="1">
      <c r="A107" s="386"/>
      <c r="B107" s="115">
        <f>J103</f>
        <v>5</v>
      </c>
      <c r="C107" s="113" t="s">
        <v>342</v>
      </c>
      <c r="D107" s="114">
        <f>H103</f>
        <v>1</v>
      </c>
      <c r="E107" s="115">
        <f>J105</f>
        <v>4</v>
      </c>
      <c r="F107" s="113" t="s">
        <v>342</v>
      </c>
      <c r="G107" s="114">
        <f>H105</f>
        <v>1</v>
      </c>
      <c r="H107" s="414"/>
      <c r="I107" s="415"/>
      <c r="J107" s="416"/>
      <c r="K107" s="113">
        <f>IF(予選リーグ結果!Q16="","",予選リーグ結果!Q16)</f>
        <v>0</v>
      </c>
      <c r="L107" s="113" t="s">
        <v>342</v>
      </c>
      <c r="M107" s="114">
        <f>IF(予選リーグ結果!S16="","",予選リーグ結果!S16)</f>
        <v>1</v>
      </c>
      <c r="N107" s="408"/>
      <c r="O107" s="382"/>
      <c r="P107" s="382"/>
      <c r="Q107" s="382"/>
      <c r="R107" s="382"/>
      <c r="S107" s="382"/>
      <c r="T107" s="382"/>
      <c r="U107" s="380"/>
      <c r="W107" s="378"/>
      <c r="X107" s="378"/>
    </row>
    <row r="108" spans="1:24" ht="18" customHeight="1">
      <c r="A108" s="385" t="str">
        <f>予選組合せ!M33</f>
        <v>玖　珠</v>
      </c>
      <c r="B108" s="385" t="str">
        <f>IF(B109="","",IF(B109&gt;D109,"○",IF(B109&lt;D109,"●",IF(B109=D109,"△"))))</f>
        <v>△</v>
      </c>
      <c r="C108" s="417"/>
      <c r="D108" s="418"/>
      <c r="E108" s="385" t="str">
        <f>IF(E109="","",IF(E109&gt;G109,"○",IF(E109&lt;G109,"●",IF(E109=G109,"△"))))</f>
        <v>△</v>
      </c>
      <c r="F108" s="417"/>
      <c r="G108" s="418"/>
      <c r="H108" s="385" t="str">
        <f>IF(H109="","",IF(H109&gt;J109,"○",IF(H109&lt;J109,"●",IF(H109=J109,"△"))))</f>
        <v>○</v>
      </c>
      <c r="I108" s="417"/>
      <c r="J108" s="418"/>
      <c r="K108" s="411"/>
      <c r="L108" s="412"/>
      <c r="M108" s="413"/>
      <c r="N108" s="395">
        <f>COUNTIF(B108:M108,"○")</f>
        <v>1</v>
      </c>
      <c r="O108" s="381">
        <f>COUNTIF(B108:M108,"●")</f>
        <v>0</v>
      </c>
      <c r="P108" s="381">
        <f>COUNTIF(B108:M108,"△")</f>
        <v>2</v>
      </c>
      <c r="Q108" s="381">
        <f>(N108*3)+(P108*1)</f>
        <v>5</v>
      </c>
      <c r="R108" s="381">
        <f>SUM(B109,E109,H109,K109)</f>
        <v>4</v>
      </c>
      <c r="S108" s="381">
        <f>SUM(D109,G109,J109,M109)</f>
        <v>3</v>
      </c>
      <c r="T108" s="381">
        <f>R108-S108</f>
        <v>1</v>
      </c>
      <c r="U108" s="380">
        <v>2</v>
      </c>
      <c r="W108" s="378">
        <f>RANK(Q108,$Q$102:$Q$109)</f>
        <v>2</v>
      </c>
      <c r="X108" s="378">
        <f>RANK(T108,$T$102:$T$109)</f>
        <v>2</v>
      </c>
    </row>
    <row r="109" spans="1:24" ht="18" customHeight="1">
      <c r="A109" s="386"/>
      <c r="B109" s="115">
        <f>M103</f>
        <v>2</v>
      </c>
      <c r="C109" s="113" t="s">
        <v>342</v>
      </c>
      <c r="D109" s="114">
        <f>K103</f>
        <v>2</v>
      </c>
      <c r="E109" s="115">
        <f>M105</f>
        <v>1</v>
      </c>
      <c r="F109" s="113" t="s">
        <v>342</v>
      </c>
      <c r="G109" s="114">
        <f>K105</f>
        <v>1</v>
      </c>
      <c r="H109" s="115">
        <f>M107</f>
        <v>1</v>
      </c>
      <c r="I109" s="113" t="s">
        <v>342</v>
      </c>
      <c r="J109" s="114">
        <f>K107</f>
        <v>0</v>
      </c>
      <c r="K109" s="414"/>
      <c r="L109" s="415"/>
      <c r="M109" s="416"/>
      <c r="N109" s="408"/>
      <c r="O109" s="382"/>
      <c r="P109" s="382"/>
      <c r="Q109" s="382"/>
      <c r="R109" s="382"/>
      <c r="S109" s="382"/>
      <c r="T109" s="382"/>
      <c r="U109" s="380"/>
      <c r="W109" s="378"/>
      <c r="X109" s="378"/>
    </row>
    <row r="111" spans="1:24" ht="18" customHeight="1">
      <c r="A111" s="286" t="s">
        <v>357</v>
      </c>
      <c r="B111" s="396" t="str">
        <f>IF(A112="","",A112)</f>
        <v>南大分</v>
      </c>
      <c r="C111" s="396"/>
      <c r="D111" s="396"/>
      <c r="E111" s="396" t="str">
        <f>IF(A114="","",A114)</f>
        <v>中津沖代</v>
      </c>
      <c r="F111" s="396"/>
      <c r="G111" s="396"/>
      <c r="H111" s="396" t="str">
        <f>IF(A116="","",A116)</f>
        <v>東大分</v>
      </c>
      <c r="I111" s="396"/>
      <c r="J111" s="396"/>
      <c r="K111" s="396" t="str">
        <f>IF(A118="","",A118)</f>
        <v>国　東</v>
      </c>
      <c r="L111" s="396"/>
      <c r="M111" s="396"/>
      <c r="N111" s="111" t="s">
        <v>352</v>
      </c>
      <c r="O111" s="110" t="s">
        <v>351</v>
      </c>
      <c r="P111" s="110" t="s">
        <v>350</v>
      </c>
      <c r="Q111" s="110" t="s">
        <v>349</v>
      </c>
      <c r="R111" s="110" t="s">
        <v>348</v>
      </c>
      <c r="S111" s="110" t="s">
        <v>347</v>
      </c>
      <c r="T111" s="110" t="s">
        <v>346</v>
      </c>
      <c r="U111" s="110" t="s">
        <v>345</v>
      </c>
      <c r="W111" s="112" t="s">
        <v>344</v>
      </c>
      <c r="X111" s="112" t="s">
        <v>343</v>
      </c>
    </row>
    <row r="112" spans="1:24" ht="18" customHeight="1">
      <c r="A112" s="385" t="str">
        <f>予選組合せ!N27</f>
        <v>南大分</v>
      </c>
      <c r="B112" s="411"/>
      <c r="C112" s="412"/>
      <c r="D112" s="413"/>
      <c r="E112" s="385" t="str">
        <f>IF(E113="","",IF(E113&gt;G113,"○",IF(E113&lt;G113,"●",IF(E113=G113,"△"))))</f>
        <v>●</v>
      </c>
      <c r="F112" s="417"/>
      <c r="G112" s="418"/>
      <c r="H112" s="385" t="str">
        <f>IF(H113="","",IF(H113&gt;J113,"○",IF(H113&lt;J113,"●",IF(H113=J113,"△"))))</f>
        <v>●</v>
      </c>
      <c r="I112" s="417"/>
      <c r="J112" s="418"/>
      <c r="K112" s="385" t="str">
        <f>IF(K113="","",IF(K113&gt;M113,"○",IF(K113&lt;M113,"●",IF(K113=M113,"△"))))</f>
        <v>○</v>
      </c>
      <c r="L112" s="417"/>
      <c r="M112" s="418"/>
      <c r="N112" s="381">
        <f>COUNTIF(B112:M112,"○")</f>
        <v>1</v>
      </c>
      <c r="O112" s="381">
        <f>COUNTIF(B112:M112,"●")</f>
        <v>2</v>
      </c>
      <c r="P112" s="381">
        <f>COUNTIF(B112:M112,"△")</f>
        <v>0</v>
      </c>
      <c r="Q112" s="381">
        <f>(N112*3)+(P112*1)</f>
        <v>3</v>
      </c>
      <c r="R112" s="381">
        <f>SUM(B113,E113,H113,K113)</f>
        <v>7</v>
      </c>
      <c r="S112" s="381">
        <f>SUM(D113,G113,J113,M113)</f>
        <v>7</v>
      </c>
      <c r="T112" s="381">
        <f>R112-S112</f>
        <v>0</v>
      </c>
      <c r="U112" s="380">
        <v>3</v>
      </c>
      <c r="W112" s="378">
        <f>RANK(Q112,$Q$112:$Q$119)</f>
        <v>3</v>
      </c>
      <c r="X112" s="378">
        <f>RANK(T112,$T$112:$T$119)</f>
        <v>3</v>
      </c>
    </row>
    <row r="113" spans="1:24" ht="18" customHeight="1">
      <c r="A113" s="386"/>
      <c r="B113" s="414"/>
      <c r="C113" s="415"/>
      <c r="D113" s="416"/>
      <c r="E113" s="113">
        <f>IF(予選リーグ結果!W17="","",予選リーグ結果!W17)</f>
        <v>1</v>
      </c>
      <c r="F113" s="113" t="s">
        <v>342</v>
      </c>
      <c r="G113" s="113">
        <f>IF(予選リーグ結果!Y17="","",予選リーグ結果!Y17)</f>
        <v>4</v>
      </c>
      <c r="H113" s="115">
        <f>IF(予選リーグ結果!W20="","",予選リーグ結果!W20)</f>
        <v>2</v>
      </c>
      <c r="I113" s="113" t="s">
        <v>342</v>
      </c>
      <c r="J113" s="113">
        <f>IF(予選リーグ結果!Y20="","",予選リーグ結果!Y20)</f>
        <v>3</v>
      </c>
      <c r="K113" s="115">
        <f>IF(予選リーグ結果!W23="","",予選リーグ結果!W23)</f>
        <v>4</v>
      </c>
      <c r="L113" s="113" t="s">
        <v>342</v>
      </c>
      <c r="M113" s="114">
        <f>IF(予選リーグ結果!Y23="","",予選リーグ結果!Y23)</f>
        <v>0</v>
      </c>
      <c r="N113" s="382"/>
      <c r="O113" s="382"/>
      <c r="P113" s="382"/>
      <c r="Q113" s="382"/>
      <c r="R113" s="382"/>
      <c r="S113" s="382"/>
      <c r="T113" s="382"/>
      <c r="U113" s="380"/>
      <c r="W113" s="378"/>
      <c r="X113" s="378"/>
    </row>
    <row r="114" spans="1:24" ht="18" customHeight="1">
      <c r="A114" s="385" t="str">
        <f>予選組合せ!N29</f>
        <v>中津沖代</v>
      </c>
      <c r="B114" s="385" t="str">
        <f>IF(B115="","",IF(B115&gt;D115,"○",IF(B115&lt;D115,"●",IF(B115=D115,"△"))))</f>
        <v>○</v>
      </c>
      <c r="C114" s="417"/>
      <c r="D114" s="418"/>
      <c r="E114" s="411"/>
      <c r="F114" s="412"/>
      <c r="G114" s="413"/>
      <c r="H114" s="385" t="str">
        <f>IF(H115="","",IF(H115&gt;J115,"○",IF(H115&lt;J115,"●",IF(H115=J115,"△"))))</f>
        <v>○</v>
      </c>
      <c r="I114" s="417"/>
      <c r="J114" s="418"/>
      <c r="K114" s="385" t="str">
        <f>IF(K115="","",IF(K115&gt;M115,"○",IF(K115&lt;M115,"●",IF(K115=M115,"△"))))</f>
        <v>○</v>
      </c>
      <c r="L114" s="417"/>
      <c r="M114" s="418"/>
      <c r="N114" s="395">
        <f>COUNTIF(B114:M114,"○")</f>
        <v>3</v>
      </c>
      <c r="O114" s="381">
        <f>COUNTIF(B114:M114,"●")</f>
        <v>0</v>
      </c>
      <c r="P114" s="381">
        <f>COUNTIF(B114:M114,"△")</f>
        <v>0</v>
      </c>
      <c r="Q114" s="381">
        <f>(N114*3)+(P114*1)</f>
        <v>9</v>
      </c>
      <c r="R114" s="381">
        <f>SUM(B115,E115,H115,K115)</f>
        <v>10</v>
      </c>
      <c r="S114" s="381">
        <f>SUM(D115,G115,J115,M115)</f>
        <v>2</v>
      </c>
      <c r="T114" s="381">
        <f>R114-S114</f>
        <v>8</v>
      </c>
      <c r="U114" s="380">
        <v>1</v>
      </c>
      <c r="W114" s="378">
        <f>RANK(Q114,$Q$112:$Q$119)</f>
        <v>1</v>
      </c>
      <c r="X114" s="378">
        <f>RANK(T114,$T$112:$T$119)</f>
        <v>1</v>
      </c>
    </row>
    <row r="115" spans="1:24" ht="18" customHeight="1">
      <c r="A115" s="386"/>
      <c r="B115" s="115">
        <f>G113</f>
        <v>4</v>
      </c>
      <c r="C115" s="113" t="s">
        <v>342</v>
      </c>
      <c r="D115" s="114">
        <f>E113</f>
        <v>1</v>
      </c>
      <c r="E115" s="414"/>
      <c r="F115" s="415"/>
      <c r="G115" s="416"/>
      <c r="H115" s="113">
        <f>IF(予選リーグ結果!W22="","",予選リーグ結果!W22)</f>
        <v>1</v>
      </c>
      <c r="I115" s="113" t="s">
        <v>342</v>
      </c>
      <c r="J115" s="114">
        <f>IF(予選リーグ結果!Y22="","",予選リーグ結果!Y22)</f>
        <v>0</v>
      </c>
      <c r="K115" s="113">
        <f>IF(予選リーグ結果!W19="","",予選リーグ結果!W19)</f>
        <v>5</v>
      </c>
      <c r="L115" s="113" t="s">
        <v>342</v>
      </c>
      <c r="M115" s="114">
        <f>IF(予選リーグ結果!Y19="","",予選リーグ結果!Y19)</f>
        <v>1</v>
      </c>
      <c r="N115" s="408"/>
      <c r="O115" s="382"/>
      <c r="P115" s="382"/>
      <c r="Q115" s="382"/>
      <c r="R115" s="382"/>
      <c r="S115" s="382"/>
      <c r="T115" s="382"/>
      <c r="U115" s="380"/>
      <c r="W115" s="378"/>
      <c r="X115" s="378"/>
    </row>
    <row r="116" spans="1:24" ht="18" customHeight="1">
      <c r="A116" s="385" t="str">
        <f>予選組合せ!N31</f>
        <v>東大分</v>
      </c>
      <c r="B116" s="385" t="str">
        <f>IF(B117="","",IF(B117&gt;D117,"○",IF(B117&lt;D117,"●",IF(B117=D117,"△"))))</f>
        <v>○</v>
      </c>
      <c r="C116" s="417"/>
      <c r="D116" s="418"/>
      <c r="E116" s="385" t="str">
        <f>IF(E117="","",IF(E117&gt;G117,"○",IF(E117&lt;G117,"●",IF(E117=G117,"△"))))</f>
        <v>●</v>
      </c>
      <c r="F116" s="417"/>
      <c r="G116" s="418"/>
      <c r="H116" s="411"/>
      <c r="I116" s="412"/>
      <c r="J116" s="413"/>
      <c r="K116" s="385" t="str">
        <f>IF(K117="","",IF(K117&gt;M117,"○",IF(K117&lt;M117,"●",IF(K117=M117,"△"))))</f>
        <v>○</v>
      </c>
      <c r="L116" s="417"/>
      <c r="M116" s="418"/>
      <c r="N116" s="395">
        <f>COUNTIF(B116:M116,"○")</f>
        <v>2</v>
      </c>
      <c r="O116" s="381">
        <f>COUNTIF(B116:M116,"●")</f>
        <v>1</v>
      </c>
      <c r="P116" s="381">
        <f>COUNTIF(B116:M116,"△")</f>
        <v>0</v>
      </c>
      <c r="Q116" s="381">
        <f>(N116*3)+(P116*1)</f>
        <v>6</v>
      </c>
      <c r="R116" s="381">
        <f>SUM(B117,E117,H117,K117)</f>
        <v>6</v>
      </c>
      <c r="S116" s="381">
        <f>SUM(D117,G117,J117,M117)</f>
        <v>3</v>
      </c>
      <c r="T116" s="381">
        <f>R116-S116</f>
        <v>3</v>
      </c>
      <c r="U116" s="380">
        <v>2</v>
      </c>
      <c r="W116" s="378">
        <f>RANK(Q116,$Q$112:$Q$119)</f>
        <v>2</v>
      </c>
      <c r="X116" s="378">
        <f>RANK(T116,$T$112:$T$119)</f>
        <v>2</v>
      </c>
    </row>
    <row r="117" spans="1:24" ht="18" customHeight="1">
      <c r="A117" s="386"/>
      <c r="B117" s="115">
        <f>J113</f>
        <v>3</v>
      </c>
      <c r="C117" s="113" t="s">
        <v>342</v>
      </c>
      <c r="D117" s="114">
        <f>H113</f>
        <v>2</v>
      </c>
      <c r="E117" s="115">
        <f>J115</f>
        <v>0</v>
      </c>
      <c r="F117" s="113" t="s">
        <v>342</v>
      </c>
      <c r="G117" s="114">
        <f>H115</f>
        <v>1</v>
      </c>
      <c r="H117" s="414"/>
      <c r="I117" s="415"/>
      <c r="J117" s="416"/>
      <c r="K117" s="113">
        <f>IF(予選リーグ結果!W16="","",予選リーグ結果!W16)</f>
        <v>3</v>
      </c>
      <c r="L117" s="113" t="s">
        <v>342</v>
      </c>
      <c r="M117" s="114">
        <f>IF(予選リーグ結果!Y16="","",予選リーグ結果!Y16)</f>
        <v>0</v>
      </c>
      <c r="N117" s="408"/>
      <c r="O117" s="382"/>
      <c r="P117" s="382"/>
      <c r="Q117" s="382"/>
      <c r="R117" s="382"/>
      <c r="S117" s="382"/>
      <c r="T117" s="382"/>
      <c r="U117" s="380"/>
      <c r="W117" s="378"/>
      <c r="X117" s="378"/>
    </row>
    <row r="118" spans="1:24" ht="18" customHeight="1">
      <c r="A118" s="385" t="str">
        <f>予選組合せ!N33</f>
        <v>国　東</v>
      </c>
      <c r="B118" s="385" t="str">
        <f>IF(B119="","",IF(B119&gt;D119,"○",IF(B119&lt;D119,"●",IF(B119=D119,"△"))))</f>
        <v>●</v>
      </c>
      <c r="C118" s="417"/>
      <c r="D118" s="418"/>
      <c r="E118" s="385" t="str">
        <f>IF(E119="","",IF(E119&gt;G119,"○",IF(E119&lt;G119,"●",IF(E119=G119,"△"))))</f>
        <v>●</v>
      </c>
      <c r="F118" s="417"/>
      <c r="G118" s="418"/>
      <c r="H118" s="385" t="str">
        <f>IF(H119="","",IF(H119&gt;J119,"○",IF(H119&lt;J119,"●",IF(H119=J119,"△"))))</f>
        <v>●</v>
      </c>
      <c r="I118" s="417"/>
      <c r="J118" s="418"/>
      <c r="K118" s="411"/>
      <c r="L118" s="412"/>
      <c r="M118" s="413"/>
      <c r="N118" s="395">
        <f>COUNTIF(B118:M118,"○")</f>
        <v>0</v>
      </c>
      <c r="O118" s="381">
        <f>COUNTIF(B118:M118,"●")</f>
        <v>3</v>
      </c>
      <c r="P118" s="381">
        <f>COUNTIF(B118:M118,"△")</f>
        <v>0</v>
      </c>
      <c r="Q118" s="381">
        <f>(N118*3)+(P118*1)</f>
        <v>0</v>
      </c>
      <c r="R118" s="381">
        <f>SUM(B119,E119,H119,K119)</f>
        <v>1</v>
      </c>
      <c r="S118" s="381">
        <f>SUM(D119,G119,J119,M119)</f>
        <v>12</v>
      </c>
      <c r="T118" s="381">
        <f>R118-S118</f>
        <v>-11</v>
      </c>
      <c r="U118" s="380">
        <v>4</v>
      </c>
      <c r="W118" s="378">
        <f>RANK(Q118,$Q$112:$Q$119)</f>
        <v>4</v>
      </c>
      <c r="X118" s="378">
        <f>RANK(T118,$T$112:$T$119)</f>
        <v>4</v>
      </c>
    </row>
    <row r="119" spans="1:24" ht="18" customHeight="1">
      <c r="A119" s="386"/>
      <c r="B119" s="115">
        <f>M113</f>
        <v>0</v>
      </c>
      <c r="C119" s="113" t="s">
        <v>342</v>
      </c>
      <c r="D119" s="114">
        <f>K113</f>
        <v>4</v>
      </c>
      <c r="E119" s="115">
        <f>M115</f>
        <v>1</v>
      </c>
      <c r="F119" s="113" t="s">
        <v>342</v>
      </c>
      <c r="G119" s="114">
        <f>K115</f>
        <v>5</v>
      </c>
      <c r="H119" s="115">
        <f>M117</f>
        <v>0</v>
      </c>
      <c r="I119" s="113" t="s">
        <v>342</v>
      </c>
      <c r="J119" s="114">
        <f>K117</f>
        <v>3</v>
      </c>
      <c r="K119" s="414"/>
      <c r="L119" s="415"/>
      <c r="M119" s="416"/>
      <c r="N119" s="408"/>
      <c r="O119" s="382"/>
      <c r="P119" s="382"/>
      <c r="Q119" s="382"/>
      <c r="R119" s="382"/>
      <c r="S119" s="382"/>
      <c r="T119" s="382"/>
      <c r="U119" s="380"/>
      <c r="W119" s="378"/>
      <c r="X119" s="378"/>
    </row>
    <row r="120" spans="1:24" ht="18" customHeight="1">
      <c r="N120" s="288"/>
      <c r="O120" s="288"/>
      <c r="P120" s="288"/>
      <c r="Q120" s="288"/>
      <c r="R120" s="288"/>
      <c r="S120" s="288"/>
      <c r="T120" s="288"/>
      <c r="U120" s="288"/>
    </row>
    <row r="121" spans="1:24" ht="18" customHeight="1">
      <c r="A121" s="286" t="s">
        <v>356</v>
      </c>
      <c r="B121" s="396" t="str">
        <f>IF(A122="","",A122)</f>
        <v>豊　府</v>
      </c>
      <c r="C121" s="396"/>
      <c r="D121" s="396"/>
      <c r="E121" s="396" t="str">
        <f>IF(A124="","",A124)</f>
        <v>県央おおの</v>
      </c>
      <c r="F121" s="396"/>
      <c r="G121" s="396"/>
      <c r="H121" s="396" t="str">
        <f>IF(A126="","",A126)</f>
        <v>彦　陽</v>
      </c>
      <c r="I121" s="396"/>
      <c r="J121" s="396"/>
      <c r="K121" s="396" t="str">
        <f>IF(A128="","",A128)</f>
        <v>日　出</v>
      </c>
      <c r="L121" s="396"/>
      <c r="M121" s="396"/>
      <c r="N121" s="111" t="s">
        <v>352</v>
      </c>
      <c r="O121" s="110" t="s">
        <v>351</v>
      </c>
      <c r="P121" s="110" t="s">
        <v>350</v>
      </c>
      <c r="Q121" s="110" t="s">
        <v>349</v>
      </c>
      <c r="R121" s="110" t="s">
        <v>348</v>
      </c>
      <c r="S121" s="110" t="s">
        <v>347</v>
      </c>
      <c r="T121" s="110" t="s">
        <v>346</v>
      </c>
      <c r="U121" s="110" t="s">
        <v>345</v>
      </c>
      <c r="W121" s="112" t="s">
        <v>344</v>
      </c>
      <c r="X121" s="112" t="s">
        <v>343</v>
      </c>
    </row>
    <row r="122" spans="1:24" ht="18" customHeight="1">
      <c r="A122" s="385" t="str">
        <f>予選組合せ!O27</f>
        <v>豊　府</v>
      </c>
      <c r="B122" s="411"/>
      <c r="C122" s="412"/>
      <c r="D122" s="413"/>
      <c r="E122" s="385" t="str">
        <f>IF(E123="","",IF(E123&gt;G123,"○",IF(E123&lt;G123,"●",IF(E123=G123,"△"))))</f>
        <v>○</v>
      </c>
      <c r="F122" s="417"/>
      <c r="G122" s="418"/>
      <c r="H122" s="385" t="str">
        <f>IF(H123="","",IF(H123&gt;J123,"○",IF(H123&lt;J123,"●",IF(H123=J123,"△"))))</f>
        <v>○</v>
      </c>
      <c r="I122" s="417"/>
      <c r="J122" s="418"/>
      <c r="K122" s="385" t="str">
        <f>IF(K123="","",IF(K123&gt;M123,"○",IF(K123&lt;M123,"●",IF(K123=M123,"△"))))</f>
        <v>○</v>
      </c>
      <c r="L122" s="417"/>
      <c r="M122" s="418"/>
      <c r="N122" s="381">
        <f>COUNTIF(B122:M122,"○")</f>
        <v>3</v>
      </c>
      <c r="O122" s="381">
        <f>COUNTIF(B122:M122,"●")</f>
        <v>0</v>
      </c>
      <c r="P122" s="381">
        <f>COUNTIF(B122:M122,"△")</f>
        <v>0</v>
      </c>
      <c r="Q122" s="381">
        <f>(N122*3)+(P122*1)</f>
        <v>9</v>
      </c>
      <c r="R122" s="381">
        <f>SUM(B123,E123,H123,K123)</f>
        <v>17</v>
      </c>
      <c r="S122" s="381">
        <f>SUM(D123,G123,J123,M123)</f>
        <v>0</v>
      </c>
      <c r="T122" s="381">
        <f>R122-S122</f>
        <v>17</v>
      </c>
      <c r="U122" s="380">
        <v>1</v>
      </c>
      <c r="W122" s="378">
        <f>RANK(Q122,$Q$122:$Q$129)</f>
        <v>1</v>
      </c>
      <c r="X122" s="378">
        <f>RANK(T122,$T$122:$T$129)</f>
        <v>1</v>
      </c>
    </row>
    <row r="123" spans="1:24" ht="18" customHeight="1">
      <c r="A123" s="386"/>
      <c r="B123" s="414"/>
      <c r="C123" s="415"/>
      <c r="D123" s="416"/>
      <c r="E123" s="113">
        <f>IF(予選リーグ結果!AC17="","",予選リーグ結果!AC17)</f>
        <v>4</v>
      </c>
      <c r="F123" s="113" t="s">
        <v>342</v>
      </c>
      <c r="G123" s="113">
        <f>IF(予選リーグ結果!AE17="","",予選リーグ結果!AE17)</f>
        <v>0</v>
      </c>
      <c r="H123" s="115">
        <f>IF(予選リーグ結果!AC20="","",予選リーグ結果!AC20)</f>
        <v>7</v>
      </c>
      <c r="I123" s="113" t="s">
        <v>342</v>
      </c>
      <c r="J123" s="113">
        <f>IF(予選リーグ結果!AE20="","",予選リーグ結果!AE20)</f>
        <v>0</v>
      </c>
      <c r="K123" s="115">
        <f>IF(予選リーグ結果!AC23="","",予選リーグ結果!AC23)</f>
        <v>6</v>
      </c>
      <c r="L123" s="113" t="s">
        <v>342</v>
      </c>
      <c r="M123" s="114">
        <f>IF(予選リーグ結果!AE23="","",予選リーグ結果!AE23)</f>
        <v>0</v>
      </c>
      <c r="N123" s="382"/>
      <c r="O123" s="382"/>
      <c r="P123" s="382"/>
      <c r="Q123" s="382"/>
      <c r="R123" s="382"/>
      <c r="S123" s="382"/>
      <c r="T123" s="382"/>
      <c r="U123" s="380"/>
      <c r="W123" s="378"/>
      <c r="X123" s="378"/>
    </row>
    <row r="124" spans="1:24" ht="18" customHeight="1">
      <c r="A124" s="385" t="str">
        <f>予選組合せ!O29</f>
        <v>県央おおの</v>
      </c>
      <c r="B124" s="385" t="str">
        <f>IF(B125="","",IF(B125&gt;D125,"○",IF(B125&lt;D125,"●",IF(B125=D125,"△"))))</f>
        <v>●</v>
      </c>
      <c r="C124" s="417"/>
      <c r="D124" s="418"/>
      <c r="E124" s="411"/>
      <c r="F124" s="412"/>
      <c r="G124" s="413"/>
      <c r="H124" s="385" t="str">
        <f>IF(H125="","",IF(H125&gt;J125,"○",IF(H125&lt;J125,"●",IF(H125=J125,"△"))))</f>
        <v>○</v>
      </c>
      <c r="I124" s="417"/>
      <c r="J124" s="418"/>
      <c r="K124" s="385" t="str">
        <f>IF(K125="","",IF(K125&gt;M125,"○",IF(K125&lt;M125,"●",IF(K125=M125,"△"))))</f>
        <v>●</v>
      </c>
      <c r="L124" s="417"/>
      <c r="M124" s="418"/>
      <c r="N124" s="395">
        <f>COUNTIF(B124:M124,"○")</f>
        <v>1</v>
      </c>
      <c r="O124" s="381">
        <f>COUNTIF(B124:M124,"●")</f>
        <v>2</v>
      </c>
      <c r="P124" s="381">
        <f>COUNTIF(B124:M124,"△")</f>
        <v>0</v>
      </c>
      <c r="Q124" s="381">
        <f>(N124*3)+(P124*1)</f>
        <v>3</v>
      </c>
      <c r="R124" s="381">
        <f>SUM(B125,E125,H125,K125)</f>
        <v>4</v>
      </c>
      <c r="S124" s="381">
        <f>SUM(D125,G125,J125,M125)</f>
        <v>6</v>
      </c>
      <c r="T124" s="381">
        <f>R124-S124</f>
        <v>-2</v>
      </c>
      <c r="U124" s="380">
        <v>3</v>
      </c>
      <c r="W124" s="378">
        <f>RANK(Q124,$Q$122:$Q$129)</f>
        <v>3</v>
      </c>
      <c r="X124" s="378">
        <f>RANK(T124,$T$122:$T$129)</f>
        <v>3</v>
      </c>
    </row>
    <row r="125" spans="1:24" ht="18" customHeight="1">
      <c r="A125" s="386"/>
      <c r="B125" s="115">
        <f>G123</f>
        <v>0</v>
      </c>
      <c r="C125" s="113" t="s">
        <v>342</v>
      </c>
      <c r="D125" s="114">
        <f>E123</f>
        <v>4</v>
      </c>
      <c r="E125" s="414"/>
      <c r="F125" s="415"/>
      <c r="G125" s="416"/>
      <c r="H125" s="113">
        <f>IF(予選リーグ結果!AC22="","",予選リーグ結果!AC22)</f>
        <v>3</v>
      </c>
      <c r="I125" s="113" t="s">
        <v>342</v>
      </c>
      <c r="J125" s="114">
        <f>IF(予選リーグ結果!AE22="","",予選リーグ結果!AE22)</f>
        <v>0</v>
      </c>
      <c r="K125" s="113">
        <f>IF(予選リーグ結果!AC19="","",予選リーグ結果!AC19)</f>
        <v>1</v>
      </c>
      <c r="L125" s="113" t="s">
        <v>342</v>
      </c>
      <c r="M125" s="114">
        <f>IF(予選リーグ結果!AE19="","",予選リーグ結果!AE19)</f>
        <v>2</v>
      </c>
      <c r="N125" s="408"/>
      <c r="O125" s="382"/>
      <c r="P125" s="382"/>
      <c r="Q125" s="382"/>
      <c r="R125" s="382"/>
      <c r="S125" s="382"/>
      <c r="T125" s="382"/>
      <c r="U125" s="380"/>
      <c r="W125" s="378"/>
      <c r="X125" s="378"/>
    </row>
    <row r="126" spans="1:24" ht="18" customHeight="1">
      <c r="A126" s="385" t="str">
        <f>予選組合せ!O31</f>
        <v>彦　陽</v>
      </c>
      <c r="B126" s="385" t="str">
        <f>IF(B127="","",IF(B127&gt;D127,"○",IF(B127&lt;D127,"●",IF(B127=D127,"△"))))</f>
        <v>●</v>
      </c>
      <c r="C126" s="417"/>
      <c r="D126" s="418"/>
      <c r="E126" s="385" t="str">
        <f>IF(E127="","",IF(E127&gt;G127,"○",IF(E127&lt;G127,"●",IF(E127=G127,"△"))))</f>
        <v>●</v>
      </c>
      <c r="F126" s="417"/>
      <c r="G126" s="418"/>
      <c r="H126" s="411"/>
      <c r="I126" s="412"/>
      <c r="J126" s="413"/>
      <c r="K126" s="385" t="str">
        <f>IF(K127="","",IF(K127&gt;M127,"○",IF(K127&lt;M127,"●",IF(K127=M127,"△"))))</f>
        <v>●</v>
      </c>
      <c r="L126" s="417"/>
      <c r="M126" s="418"/>
      <c r="N126" s="395">
        <f>COUNTIF(B126:M126,"○")</f>
        <v>0</v>
      </c>
      <c r="O126" s="381">
        <f>COUNTIF(B126:M126,"●")</f>
        <v>3</v>
      </c>
      <c r="P126" s="381">
        <f>COUNTIF(B126:M126,"△")</f>
        <v>0</v>
      </c>
      <c r="Q126" s="381">
        <f>(N126*3)+(P126*1)</f>
        <v>0</v>
      </c>
      <c r="R126" s="381">
        <f>SUM(B127,E127,H127,K127)</f>
        <v>1</v>
      </c>
      <c r="S126" s="381">
        <f>SUM(D127,G127,J127,M127)</f>
        <v>17</v>
      </c>
      <c r="T126" s="381">
        <f>R126-S126</f>
        <v>-16</v>
      </c>
      <c r="U126" s="380">
        <v>4</v>
      </c>
      <c r="W126" s="378">
        <f>RANK(Q126,$Q$122:$Q$129)</f>
        <v>4</v>
      </c>
      <c r="X126" s="378">
        <f>RANK(T126,$T$122:$T$129)</f>
        <v>4</v>
      </c>
    </row>
    <row r="127" spans="1:24" ht="18" customHeight="1">
      <c r="A127" s="386"/>
      <c r="B127" s="115">
        <f>J123</f>
        <v>0</v>
      </c>
      <c r="C127" s="113" t="s">
        <v>342</v>
      </c>
      <c r="D127" s="114">
        <f>H123</f>
        <v>7</v>
      </c>
      <c r="E127" s="115">
        <f>J125</f>
        <v>0</v>
      </c>
      <c r="F127" s="113" t="s">
        <v>342</v>
      </c>
      <c r="G127" s="114">
        <f>H125</f>
        <v>3</v>
      </c>
      <c r="H127" s="414"/>
      <c r="I127" s="415"/>
      <c r="J127" s="416"/>
      <c r="K127" s="113">
        <f>IF(予選リーグ結果!AC16="","",予選リーグ結果!AC16)</f>
        <v>1</v>
      </c>
      <c r="L127" s="113" t="s">
        <v>342</v>
      </c>
      <c r="M127" s="114">
        <f>IF(予選リーグ結果!AE16="","",予選リーグ結果!AE16)</f>
        <v>7</v>
      </c>
      <c r="N127" s="408"/>
      <c r="O127" s="382"/>
      <c r="P127" s="382"/>
      <c r="Q127" s="382"/>
      <c r="R127" s="382"/>
      <c r="S127" s="382"/>
      <c r="T127" s="382"/>
      <c r="U127" s="380"/>
      <c r="W127" s="378"/>
      <c r="X127" s="378"/>
    </row>
    <row r="128" spans="1:24" ht="18" customHeight="1">
      <c r="A128" s="385" t="str">
        <f>予選組合せ!O33</f>
        <v>日　出</v>
      </c>
      <c r="B128" s="385" t="str">
        <f>IF(B129="","",IF(B129&gt;D129,"○",IF(B129&lt;D129,"●",IF(B129=D129,"△"))))</f>
        <v>●</v>
      </c>
      <c r="C128" s="417"/>
      <c r="D128" s="418"/>
      <c r="E128" s="385" t="str">
        <f>IF(E129="","",IF(E129&gt;G129,"○",IF(E129&lt;G129,"●",IF(E129=G129,"△"))))</f>
        <v>○</v>
      </c>
      <c r="F128" s="417"/>
      <c r="G128" s="418"/>
      <c r="H128" s="385" t="str">
        <f>IF(H129="","",IF(H129&gt;J129,"○",IF(H129&lt;J129,"●",IF(H129=J129,"△"))))</f>
        <v>○</v>
      </c>
      <c r="I128" s="417"/>
      <c r="J128" s="418"/>
      <c r="K128" s="411"/>
      <c r="L128" s="412"/>
      <c r="M128" s="413"/>
      <c r="N128" s="395">
        <f>COUNTIF(B128:M128,"○")</f>
        <v>2</v>
      </c>
      <c r="O128" s="381">
        <f>COUNTIF(B128:M128,"●")</f>
        <v>1</v>
      </c>
      <c r="P128" s="381">
        <f>COUNTIF(B128:M128,"△")</f>
        <v>0</v>
      </c>
      <c r="Q128" s="381">
        <f>(N128*3)+(P128*1)</f>
        <v>6</v>
      </c>
      <c r="R128" s="381">
        <f>SUM(B129,E129,H129,K129)</f>
        <v>9</v>
      </c>
      <c r="S128" s="381">
        <f>SUM(D129,G129,J129,M129)</f>
        <v>8</v>
      </c>
      <c r="T128" s="381">
        <f>R128-S128</f>
        <v>1</v>
      </c>
      <c r="U128" s="380">
        <v>2</v>
      </c>
      <c r="W128" s="378">
        <f>RANK(Q128,$Q$122:$Q$129)</f>
        <v>2</v>
      </c>
      <c r="X128" s="378">
        <f>RANK(T128,$T$122:$T$129)</f>
        <v>2</v>
      </c>
    </row>
    <row r="129" spans="1:24" ht="18" customHeight="1">
      <c r="A129" s="386"/>
      <c r="B129" s="115">
        <f>M123</f>
        <v>0</v>
      </c>
      <c r="C129" s="113" t="s">
        <v>342</v>
      </c>
      <c r="D129" s="114">
        <f>K123</f>
        <v>6</v>
      </c>
      <c r="E129" s="115">
        <f>M125</f>
        <v>2</v>
      </c>
      <c r="F129" s="113" t="s">
        <v>342</v>
      </c>
      <c r="G129" s="114">
        <f>K125</f>
        <v>1</v>
      </c>
      <c r="H129" s="115">
        <f>M127</f>
        <v>7</v>
      </c>
      <c r="I129" s="113" t="s">
        <v>342</v>
      </c>
      <c r="J129" s="114">
        <f>K127</f>
        <v>1</v>
      </c>
      <c r="K129" s="414"/>
      <c r="L129" s="415"/>
      <c r="M129" s="416"/>
      <c r="N129" s="408"/>
      <c r="O129" s="382"/>
      <c r="P129" s="382"/>
      <c r="Q129" s="382"/>
      <c r="R129" s="382"/>
      <c r="S129" s="382"/>
      <c r="T129" s="382"/>
      <c r="U129" s="380"/>
      <c r="W129" s="378"/>
      <c r="X129" s="378"/>
    </row>
    <row r="131" spans="1:24" ht="18" customHeight="1">
      <c r="A131" s="286" t="s">
        <v>355</v>
      </c>
      <c r="B131" s="396" t="str">
        <f>IF(A132="","",A132)</f>
        <v>西の台</v>
      </c>
      <c r="C131" s="396"/>
      <c r="D131" s="396"/>
      <c r="E131" s="396" t="str">
        <f>IF(A134="","",A134)</f>
        <v>佐伯リベロ</v>
      </c>
      <c r="F131" s="396"/>
      <c r="G131" s="396"/>
      <c r="H131" s="396" t="str">
        <f>IF(A136="","",A136)</f>
        <v>別　保</v>
      </c>
      <c r="I131" s="396"/>
      <c r="J131" s="396"/>
      <c r="K131" s="396" t="str">
        <f>IF(A138="","",A138)</f>
        <v>三　芳</v>
      </c>
      <c r="L131" s="396"/>
      <c r="M131" s="396"/>
      <c r="N131" s="110" t="s">
        <v>352</v>
      </c>
      <c r="O131" s="110" t="s">
        <v>351</v>
      </c>
      <c r="P131" s="110" t="s">
        <v>350</v>
      </c>
      <c r="Q131" s="110" t="s">
        <v>349</v>
      </c>
      <c r="R131" s="110" t="s">
        <v>348</v>
      </c>
      <c r="S131" s="110" t="s">
        <v>347</v>
      </c>
      <c r="T131" s="110" t="s">
        <v>346</v>
      </c>
      <c r="U131" s="110" t="s">
        <v>345</v>
      </c>
      <c r="W131" s="112" t="s">
        <v>344</v>
      </c>
      <c r="X131" s="112" t="s">
        <v>343</v>
      </c>
    </row>
    <row r="132" spans="1:24" ht="18" customHeight="1">
      <c r="A132" s="385" t="str">
        <f>予選組合せ!P27</f>
        <v>西の台</v>
      </c>
      <c r="B132" s="411"/>
      <c r="C132" s="412"/>
      <c r="D132" s="413"/>
      <c r="E132" s="385" t="str">
        <f>IF(E133="","",IF(E133&gt;G133,"○",IF(E133&lt;G133,"●",IF(E133=G133,"△"))))</f>
        <v>●</v>
      </c>
      <c r="F132" s="417"/>
      <c r="G132" s="418"/>
      <c r="H132" s="385" t="str">
        <f>IF(H133="","",IF(H133&gt;J133,"○",IF(H133&lt;J133,"●",IF(H133=J133,"△"))))</f>
        <v>●</v>
      </c>
      <c r="I132" s="417"/>
      <c r="J132" s="418"/>
      <c r="K132" s="385" t="str">
        <f>IF(K133="","",IF(K133&gt;M133,"○",IF(K133&lt;M133,"●",IF(K133=M133,"△"))))</f>
        <v>△</v>
      </c>
      <c r="L132" s="417"/>
      <c r="M132" s="418"/>
      <c r="N132" s="381">
        <f>COUNTIF(B132:M132,"○")</f>
        <v>0</v>
      </c>
      <c r="O132" s="381">
        <f>COUNTIF(B132:M132,"●")</f>
        <v>2</v>
      </c>
      <c r="P132" s="381">
        <f>COUNTIF(B132:M132,"△")</f>
        <v>1</v>
      </c>
      <c r="Q132" s="381">
        <f>(N132*3)+(P132*1)</f>
        <v>1</v>
      </c>
      <c r="R132" s="381">
        <f>SUM(B133,E133,H133,K133)</f>
        <v>2</v>
      </c>
      <c r="S132" s="381">
        <f>SUM(D133,G133,J133,M133)</f>
        <v>8</v>
      </c>
      <c r="T132" s="381">
        <f>R132-S132</f>
        <v>-6</v>
      </c>
      <c r="U132" s="380">
        <v>4</v>
      </c>
      <c r="W132" s="378">
        <f>RANK(Q132,$Q$132:$Q$139)</f>
        <v>4</v>
      </c>
      <c r="X132" s="378">
        <f>RANK(T132,$T$132:$T$139)</f>
        <v>4</v>
      </c>
    </row>
    <row r="133" spans="1:24" ht="18" customHeight="1">
      <c r="A133" s="386"/>
      <c r="B133" s="414"/>
      <c r="C133" s="415"/>
      <c r="D133" s="416"/>
      <c r="E133" s="113">
        <f>IF(予選リーグ結果!AI17="","",予選リーグ結果!AI17)</f>
        <v>2</v>
      </c>
      <c r="F133" s="113" t="s">
        <v>342</v>
      </c>
      <c r="G133" s="113">
        <f>IF(予選リーグ結果!AK17="","",予選リーグ結果!AK17)</f>
        <v>7</v>
      </c>
      <c r="H133" s="115">
        <f>IF(予選リーグ結果!AI20="","",予選リーグ結果!AI20)</f>
        <v>0</v>
      </c>
      <c r="I133" s="113" t="s">
        <v>342</v>
      </c>
      <c r="J133" s="113">
        <f>IF(予選リーグ結果!AK20="","",予選リーグ結果!AK20)</f>
        <v>1</v>
      </c>
      <c r="K133" s="115">
        <f>IF(予選リーグ結果!AI23="","",予選リーグ結果!AI23)</f>
        <v>0</v>
      </c>
      <c r="L133" s="113" t="s">
        <v>342</v>
      </c>
      <c r="M133" s="114">
        <f>IF(予選リーグ結果!AK23="","",予選リーグ結果!AK23)</f>
        <v>0</v>
      </c>
      <c r="N133" s="382"/>
      <c r="O133" s="382"/>
      <c r="P133" s="382"/>
      <c r="Q133" s="382"/>
      <c r="R133" s="382"/>
      <c r="S133" s="382"/>
      <c r="T133" s="382"/>
      <c r="U133" s="380"/>
      <c r="W133" s="378"/>
      <c r="X133" s="378"/>
    </row>
    <row r="134" spans="1:24" ht="18" customHeight="1">
      <c r="A134" s="385" t="str">
        <f>予選組合せ!P29</f>
        <v>佐伯リベロ</v>
      </c>
      <c r="B134" s="385" t="str">
        <f>IF(B135="","",IF(B135&gt;D135,"○",IF(B135&lt;D135,"●",IF(B135=D135,"△"))))</f>
        <v>○</v>
      </c>
      <c r="C134" s="417"/>
      <c r="D134" s="418"/>
      <c r="E134" s="411"/>
      <c r="F134" s="412"/>
      <c r="G134" s="413"/>
      <c r="H134" s="385" t="str">
        <f>IF(H135="","",IF(H135&gt;J135,"○",IF(H135&lt;J135,"●",IF(H135=J135,"△"))))</f>
        <v>●</v>
      </c>
      <c r="I134" s="417"/>
      <c r="J134" s="418"/>
      <c r="K134" s="385" t="str">
        <f>IF(K135="","",IF(K135&gt;M135,"○",IF(K135&lt;M135,"●",IF(K135=M135,"△"))))</f>
        <v>●</v>
      </c>
      <c r="L134" s="417"/>
      <c r="M134" s="418"/>
      <c r="N134" s="395">
        <f>COUNTIF(B134:M134,"○")</f>
        <v>1</v>
      </c>
      <c r="O134" s="381">
        <f>COUNTIF(B134:M134,"●")</f>
        <v>2</v>
      </c>
      <c r="P134" s="381">
        <f>COUNTIF(B134:M134,"△")</f>
        <v>0</v>
      </c>
      <c r="Q134" s="381">
        <f>(N134*3)+(P134*1)</f>
        <v>3</v>
      </c>
      <c r="R134" s="381">
        <f>SUM(B135,E135,H135,K135)</f>
        <v>7</v>
      </c>
      <c r="S134" s="381">
        <f>SUM(D135,G135,J135,M135)</f>
        <v>9</v>
      </c>
      <c r="T134" s="381">
        <f>R134-S134</f>
        <v>-2</v>
      </c>
      <c r="U134" s="380">
        <v>3</v>
      </c>
      <c r="W134" s="378">
        <f>RANK(Q134,$Q$132:$Q$139)</f>
        <v>3</v>
      </c>
      <c r="X134" s="378">
        <f>RANK(T134,$T$132:$T$139)</f>
        <v>3</v>
      </c>
    </row>
    <row r="135" spans="1:24" ht="18" customHeight="1">
      <c r="A135" s="386"/>
      <c r="B135" s="115">
        <f>G133</f>
        <v>7</v>
      </c>
      <c r="C135" s="113" t="s">
        <v>342</v>
      </c>
      <c r="D135" s="114">
        <f>E133</f>
        <v>2</v>
      </c>
      <c r="E135" s="414"/>
      <c r="F135" s="415"/>
      <c r="G135" s="416"/>
      <c r="H135" s="113">
        <f>IF(予選リーグ結果!AI22="","",予選リーグ結果!AI22)</f>
        <v>0</v>
      </c>
      <c r="I135" s="113" t="s">
        <v>342</v>
      </c>
      <c r="J135" s="114">
        <f>IF(予選リーグ結果!AK22="","",予選リーグ結果!AK22)</f>
        <v>3</v>
      </c>
      <c r="K135" s="113">
        <f>IF(予選リーグ結果!AI19="","",予選リーグ結果!AI19)</f>
        <v>0</v>
      </c>
      <c r="L135" s="113" t="s">
        <v>342</v>
      </c>
      <c r="M135" s="114">
        <f>IF(予選リーグ結果!AK19="","",予選リーグ結果!AK19)</f>
        <v>4</v>
      </c>
      <c r="N135" s="408"/>
      <c r="O135" s="382"/>
      <c r="P135" s="382"/>
      <c r="Q135" s="382"/>
      <c r="R135" s="382"/>
      <c r="S135" s="382"/>
      <c r="T135" s="382"/>
      <c r="U135" s="380"/>
      <c r="W135" s="378"/>
      <c r="X135" s="378"/>
    </row>
    <row r="136" spans="1:24" ht="18" customHeight="1">
      <c r="A136" s="385" t="str">
        <f>予選組合せ!P31</f>
        <v>別　保</v>
      </c>
      <c r="B136" s="385" t="str">
        <f>IF(B137="","",IF(B137&gt;D137,"○",IF(B137&lt;D137,"●",IF(B137=D137,"△"))))</f>
        <v>○</v>
      </c>
      <c r="C136" s="417"/>
      <c r="D136" s="418"/>
      <c r="E136" s="385" t="str">
        <f>IF(E137="","",IF(E137&gt;G137,"○",IF(E137&lt;G137,"●",IF(E137=G137,"△"))))</f>
        <v>○</v>
      </c>
      <c r="F136" s="417"/>
      <c r="G136" s="418"/>
      <c r="H136" s="411"/>
      <c r="I136" s="412"/>
      <c r="J136" s="413"/>
      <c r="K136" s="385" t="str">
        <f>IF(K137="","",IF(K137&gt;M137,"○",IF(K137&lt;M137,"●",IF(K137=M137,"△"))))</f>
        <v>●</v>
      </c>
      <c r="L136" s="417"/>
      <c r="M136" s="418"/>
      <c r="N136" s="395">
        <f>COUNTIF(B136:M136,"○")</f>
        <v>2</v>
      </c>
      <c r="O136" s="381">
        <f>COUNTIF(B136:M136,"●")</f>
        <v>1</v>
      </c>
      <c r="P136" s="381">
        <f>COUNTIF(B136:M136,"△")</f>
        <v>0</v>
      </c>
      <c r="Q136" s="381">
        <f>(N136*3)+(P136*1)</f>
        <v>6</v>
      </c>
      <c r="R136" s="381">
        <f>SUM(B137,E137,H137,K137)</f>
        <v>4</v>
      </c>
      <c r="S136" s="381">
        <f>SUM(D137,G137,J137,M137)</f>
        <v>2</v>
      </c>
      <c r="T136" s="381">
        <f>R136-S136</f>
        <v>2</v>
      </c>
      <c r="U136" s="380">
        <v>2</v>
      </c>
      <c r="W136" s="378">
        <f>RANK(Q136,$Q$132:$Q$139)</f>
        <v>2</v>
      </c>
      <c r="X136" s="378">
        <f>RANK(T136,$T$132:$T$139)</f>
        <v>2</v>
      </c>
    </row>
    <row r="137" spans="1:24" ht="18" customHeight="1">
      <c r="A137" s="386"/>
      <c r="B137" s="115">
        <f>J133</f>
        <v>1</v>
      </c>
      <c r="C137" s="113" t="s">
        <v>342</v>
      </c>
      <c r="D137" s="114">
        <f>H133</f>
        <v>0</v>
      </c>
      <c r="E137" s="115">
        <f>J135</f>
        <v>3</v>
      </c>
      <c r="F137" s="113" t="s">
        <v>342</v>
      </c>
      <c r="G137" s="114">
        <f>H135</f>
        <v>0</v>
      </c>
      <c r="H137" s="414"/>
      <c r="I137" s="415"/>
      <c r="J137" s="416"/>
      <c r="K137" s="113">
        <f>IF(予選リーグ結果!AI16="","",予選リーグ結果!AI16)</f>
        <v>0</v>
      </c>
      <c r="L137" s="113" t="s">
        <v>342</v>
      </c>
      <c r="M137" s="114">
        <f>IF(予選リーグ結果!AK16="","",予選リーグ結果!AK16)</f>
        <v>2</v>
      </c>
      <c r="N137" s="408"/>
      <c r="O137" s="382"/>
      <c r="P137" s="382"/>
      <c r="Q137" s="382"/>
      <c r="R137" s="382"/>
      <c r="S137" s="382"/>
      <c r="T137" s="382"/>
      <c r="U137" s="380"/>
      <c r="W137" s="378"/>
      <c r="X137" s="378"/>
    </row>
    <row r="138" spans="1:24" ht="18" customHeight="1">
      <c r="A138" s="385" t="str">
        <f>予選組合せ!P33</f>
        <v>三　芳</v>
      </c>
      <c r="B138" s="385" t="str">
        <f>IF(B139="","",IF(B139&gt;D139,"○",IF(B139&lt;D139,"●",IF(B139=D139,"△"))))</f>
        <v>△</v>
      </c>
      <c r="C138" s="417"/>
      <c r="D138" s="418"/>
      <c r="E138" s="385" t="str">
        <f>IF(E139="","",IF(E139&gt;G139,"○",IF(E139&lt;G139,"●",IF(E139=G139,"△"))))</f>
        <v>○</v>
      </c>
      <c r="F138" s="417"/>
      <c r="G138" s="418"/>
      <c r="H138" s="385" t="str">
        <f>IF(H139="","",IF(H139&gt;J139,"○",IF(H139&lt;J139,"●",IF(H139=J139,"△"))))</f>
        <v>○</v>
      </c>
      <c r="I138" s="417"/>
      <c r="J138" s="418"/>
      <c r="K138" s="411"/>
      <c r="L138" s="412"/>
      <c r="M138" s="413"/>
      <c r="N138" s="395">
        <f>COUNTIF(B138:M138,"○")</f>
        <v>2</v>
      </c>
      <c r="O138" s="381">
        <f>COUNTIF(B138:M138,"●")</f>
        <v>0</v>
      </c>
      <c r="P138" s="381">
        <f>COUNTIF(B138:M138,"△")</f>
        <v>1</v>
      </c>
      <c r="Q138" s="381">
        <f>(N138*3)+(P138*1)</f>
        <v>7</v>
      </c>
      <c r="R138" s="381">
        <f>SUM(B139,E139,H139,K139)</f>
        <v>6</v>
      </c>
      <c r="S138" s="381">
        <f>SUM(D139,G139,J139,M139)</f>
        <v>0</v>
      </c>
      <c r="T138" s="381">
        <f>R138-S138</f>
        <v>6</v>
      </c>
      <c r="U138" s="380">
        <v>1</v>
      </c>
      <c r="W138" s="378">
        <f>RANK(Q138,$Q$132:$Q$139)</f>
        <v>1</v>
      </c>
      <c r="X138" s="378">
        <f>RANK(T138,$T$132:$T$139)</f>
        <v>1</v>
      </c>
    </row>
    <row r="139" spans="1:24" ht="18" customHeight="1">
      <c r="A139" s="386"/>
      <c r="B139" s="115">
        <f>M133</f>
        <v>0</v>
      </c>
      <c r="C139" s="113" t="s">
        <v>342</v>
      </c>
      <c r="D139" s="114">
        <f>K133</f>
        <v>0</v>
      </c>
      <c r="E139" s="115">
        <f>M135</f>
        <v>4</v>
      </c>
      <c r="F139" s="113" t="s">
        <v>342</v>
      </c>
      <c r="G139" s="114">
        <f>K135</f>
        <v>0</v>
      </c>
      <c r="H139" s="115">
        <f>M137</f>
        <v>2</v>
      </c>
      <c r="I139" s="113" t="s">
        <v>342</v>
      </c>
      <c r="J139" s="114">
        <f>K137</f>
        <v>0</v>
      </c>
      <c r="K139" s="414"/>
      <c r="L139" s="415"/>
      <c r="M139" s="416"/>
      <c r="N139" s="408"/>
      <c r="O139" s="382"/>
      <c r="P139" s="382"/>
      <c r="Q139" s="382"/>
      <c r="R139" s="382"/>
      <c r="S139" s="382"/>
      <c r="T139" s="382"/>
      <c r="U139" s="380"/>
      <c r="W139" s="378"/>
      <c r="X139" s="378"/>
    </row>
    <row r="141" spans="1:24" ht="18" customHeight="1">
      <c r="A141" s="286" t="s">
        <v>354</v>
      </c>
      <c r="B141" s="396" t="str">
        <f>IF(A142="","",A142)</f>
        <v>宗　方</v>
      </c>
      <c r="C141" s="396"/>
      <c r="D141" s="396"/>
      <c r="E141" s="396" t="str">
        <f>IF(A144="","",A144)</f>
        <v>緑　丘</v>
      </c>
      <c r="F141" s="396"/>
      <c r="G141" s="396"/>
      <c r="H141" s="396" t="str">
        <f>IF(A146="","",A146)</f>
        <v>寒田敷戸</v>
      </c>
      <c r="I141" s="396"/>
      <c r="J141" s="396"/>
      <c r="K141" s="396" t="str">
        <f>IF(A148="","",A148)</f>
        <v>安　岐</v>
      </c>
      <c r="L141" s="396"/>
      <c r="M141" s="396"/>
      <c r="N141" s="111" t="s">
        <v>352</v>
      </c>
      <c r="O141" s="110" t="s">
        <v>351</v>
      </c>
      <c r="P141" s="110" t="s">
        <v>350</v>
      </c>
      <c r="Q141" s="110" t="s">
        <v>349</v>
      </c>
      <c r="R141" s="110" t="s">
        <v>348</v>
      </c>
      <c r="S141" s="110" t="s">
        <v>347</v>
      </c>
      <c r="T141" s="110" t="s">
        <v>346</v>
      </c>
      <c r="U141" s="110" t="s">
        <v>345</v>
      </c>
      <c r="W141" s="112" t="s">
        <v>344</v>
      </c>
      <c r="X141" s="112" t="s">
        <v>343</v>
      </c>
    </row>
    <row r="142" spans="1:24" ht="18" customHeight="1">
      <c r="A142" s="385" t="str">
        <f>予選組合せ!Q27</f>
        <v>宗　方</v>
      </c>
      <c r="B142" s="411"/>
      <c r="C142" s="412"/>
      <c r="D142" s="413"/>
      <c r="E142" s="385" t="str">
        <f>IF(E143="","",IF(E143&gt;G143,"○",IF(E143&lt;G143,"●",IF(E143=G143,"△"))))</f>
        <v>○</v>
      </c>
      <c r="F142" s="417"/>
      <c r="G142" s="418"/>
      <c r="H142" s="385" t="str">
        <f>IF(H143="","",IF(H143&gt;J143,"○",IF(H143&lt;J143,"●",IF(H143=J143,"△"))))</f>
        <v>○</v>
      </c>
      <c r="I142" s="417"/>
      <c r="J142" s="418"/>
      <c r="K142" s="385" t="str">
        <f>IF(K143="","",IF(K143&gt;M143,"○",IF(K143&lt;M143,"●",IF(K143=M143,"△"))))</f>
        <v>○</v>
      </c>
      <c r="L142" s="417"/>
      <c r="M142" s="418"/>
      <c r="N142" s="381">
        <f>COUNTIF(B142:M142,"○")</f>
        <v>3</v>
      </c>
      <c r="O142" s="381">
        <f>COUNTIF(B142:M142,"●")</f>
        <v>0</v>
      </c>
      <c r="P142" s="381">
        <f>COUNTIF(B142:M142,"△")</f>
        <v>0</v>
      </c>
      <c r="Q142" s="381">
        <f>(N142*3)+(P142*1)</f>
        <v>9</v>
      </c>
      <c r="R142" s="381">
        <f>SUM(B143,E143,H143,K143)</f>
        <v>6</v>
      </c>
      <c r="S142" s="381">
        <f>SUM(D143,G143,J143,M143)</f>
        <v>0</v>
      </c>
      <c r="T142" s="381">
        <f>R142-S142</f>
        <v>6</v>
      </c>
      <c r="U142" s="434">
        <v>1</v>
      </c>
      <c r="W142" s="378">
        <f>RANK(Q142,$Q$142:$Q$149)</f>
        <v>1</v>
      </c>
      <c r="X142" s="378">
        <f>RANK(T142,$T$142:$T$149)</f>
        <v>1</v>
      </c>
    </row>
    <row r="143" spans="1:24" ht="18" customHeight="1">
      <c r="A143" s="386"/>
      <c r="B143" s="414"/>
      <c r="C143" s="415"/>
      <c r="D143" s="416"/>
      <c r="E143" s="113">
        <f>IF(予選リーグ結果!AO17="","",予選リーグ結果!AO17)</f>
        <v>3</v>
      </c>
      <c r="F143" s="113" t="s">
        <v>342</v>
      </c>
      <c r="G143" s="113">
        <f>IF(予選リーグ結果!AQ17="","",予選リーグ結果!AQ17)</f>
        <v>0</v>
      </c>
      <c r="H143" s="115">
        <f>IF(予選リーグ結果!AO20="","",予選リーグ結果!AO20)</f>
        <v>1</v>
      </c>
      <c r="I143" s="113" t="s">
        <v>342</v>
      </c>
      <c r="J143" s="113">
        <f>IF(予選リーグ結果!AQ20="","",予選リーグ結果!AQ20)</f>
        <v>0</v>
      </c>
      <c r="K143" s="115">
        <f>IF(予選リーグ結果!AO23="","",予選リーグ結果!AO23)</f>
        <v>2</v>
      </c>
      <c r="L143" s="113" t="s">
        <v>342</v>
      </c>
      <c r="M143" s="114">
        <f>IF(予選リーグ結果!AQ23="","",予選リーグ結果!AQ23)</f>
        <v>0</v>
      </c>
      <c r="N143" s="382"/>
      <c r="O143" s="382"/>
      <c r="P143" s="382"/>
      <c r="Q143" s="382"/>
      <c r="R143" s="382"/>
      <c r="S143" s="382"/>
      <c r="T143" s="382"/>
      <c r="U143" s="435"/>
      <c r="W143" s="378"/>
      <c r="X143" s="378"/>
    </row>
    <row r="144" spans="1:24" ht="18" customHeight="1">
      <c r="A144" s="385" t="str">
        <f>予選組合せ!Q29</f>
        <v>緑　丘</v>
      </c>
      <c r="B144" s="385" t="str">
        <f>IF(B145="","",IF(B145&gt;D145,"○",IF(B145&lt;D145,"●",IF(B145=D145,"△"))))</f>
        <v>●</v>
      </c>
      <c r="C144" s="417"/>
      <c r="D144" s="418"/>
      <c r="E144" s="411"/>
      <c r="F144" s="412"/>
      <c r="G144" s="413"/>
      <c r="H144" s="385" t="str">
        <f>IF(H145="","",IF(H145&gt;J145,"○",IF(H145&lt;J145,"●",IF(H145=J145,"△"))))</f>
        <v>●</v>
      </c>
      <c r="I144" s="417"/>
      <c r="J144" s="418"/>
      <c r="K144" s="385" t="str">
        <f>IF(K145="","",IF(K145&gt;M145,"○",IF(K145&lt;M145,"●",IF(K145=M145,"△"))))</f>
        <v>○</v>
      </c>
      <c r="L144" s="417"/>
      <c r="M144" s="418"/>
      <c r="N144" s="381">
        <f>COUNTIF(B144:M144,"○")</f>
        <v>1</v>
      </c>
      <c r="O144" s="381">
        <f>COUNTIF(B144:M144,"●")</f>
        <v>2</v>
      </c>
      <c r="P144" s="381">
        <f>COUNTIF(B144:M144,"△")</f>
        <v>0</v>
      </c>
      <c r="Q144" s="381">
        <f>(N144*3)+(P144*1)</f>
        <v>3</v>
      </c>
      <c r="R144" s="381">
        <f>SUM(B145,E145,H145,K145)</f>
        <v>1</v>
      </c>
      <c r="S144" s="381">
        <f>SUM(D145,G145,J145,M145)</f>
        <v>4</v>
      </c>
      <c r="T144" s="381">
        <f>R144-S144</f>
        <v>-3</v>
      </c>
      <c r="U144" s="434">
        <v>3</v>
      </c>
      <c r="W144" s="378">
        <f>RANK(Q144,$Q$142:$Q$149)</f>
        <v>3</v>
      </c>
      <c r="X144" s="378">
        <f>RANK(T144,$T$142:$T$149)</f>
        <v>3</v>
      </c>
    </row>
    <row r="145" spans="1:24" ht="18" customHeight="1">
      <c r="A145" s="386"/>
      <c r="B145" s="115">
        <f>G143</f>
        <v>0</v>
      </c>
      <c r="C145" s="113" t="s">
        <v>342</v>
      </c>
      <c r="D145" s="114">
        <f>E143</f>
        <v>3</v>
      </c>
      <c r="E145" s="414"/>
      <c r="F145" s="415"/>
      <c r="G145" s="416"/>
      <c r="H145" s="115">
        <f>IF(予選リーグ結果!AO22="","",予選リーグ結果!AO22)</f>
        <v>0</v>
      </c>
      <c r="I145" s="113" t="s">
        <v>342</v>
      </c>
      <c r="J145" s="113">
        <f>IF(予選リーグ結果!AQ22="","",予選リーグ結果!AQ22)</f>
        <v>1</v>
      </c>
      <c r="K145" s="115">
        <f>IF(予選リーグ結果!AO19="","",予選リーグ結果!AO19)</f>
        <v>1</v>
      </c>
      <c r="L145" s="113" t="s">
        <v>342</v>
      </c>
      <c r="M145" s="114">
        <f>IF(予選リーグ結果!AQ19="","",予選リーグ結果!AQ19)</f>
        <v>0</v>
      </c>
      <c r="N145" s="382"/>
      <c r="O145" s="382"/>
      <c r="P145" s="382"/>
      <c r="Q145" s="382"/>
      <c r="R145" s="382"/>
      <c r="S145" s="382"/>
      <c r="T145" s="382"/>
      <c r="U145" s="435"/>
      <c r="W145" s="378"/>
      <c r="X145" s="378"/>
    </row>
    <row r="146" spans="1:24" ht="18" customHeight="1">
      <c r="A146" s="385" t="str">
        <f>予選組合せ!Q31</f>
        <v>寒田敷戸</v>
      </c>
      <c r="B146" s="385" t="str">
        <f>IF(B147="","",IF(B147&gt;D147,"○",IF(B147&lt;D147,"●",IF(B147=D147,"△"))))</f>
        <v>●</v>
      </c>
      <c r="C146" s="417"/>
      <c r="D146" s="418"/>
      <c r="E146" s="385" t="str">
        <f>IF(E147="","",IF(E147&gt;G147,"○",IF(E147&lt;G147,"●",IF(E147=G147,"△"))))</f>
        <v>○</v>
      </c>
      <c r="F146" s="417"/>
      <c r="G146" s="418"/>
      <c r="H146" s="411"/>
      <c r="I146" s="412"/>
      <c r="J146" s="413"/>
      <c r="K146" s="385" t="str">
        <f>IF(K147="","",IF(K147&gt;M147,"○",IF(K147&lt;M147,"●",IF(K147=M147,"△"))))</f>
        <v>○</v>
      </c>
      <c r="L146" s="417"/>
      <c r="M146" s="418"/>
      <c r="N146" s="381">
        <f>COUNTIF(B146:M146,"○")</f>
        <v>2</v>
      </c>
      <c r="O146" s="381">
        <f>COUNTIF(B146:M146,"●")</f>
        <v>1</v>
      </c>
      <c r="P146" s="381">
        <f>COUNTIF(B146:M146,"△")</f>
        <v>0</v>
      </c>
      <c r="Q146" s="381">
        <f>(N146*3)+(P146*1)</f>
        <v>6</v>
      </c>
      <c r="R146" s="381">
        <f>SUM(B147,E147,H147,K147)</f>
        <v>3</v>
      </c>
      <c r="S146" s="381">
        <f>SUM(D147,G147,J147,M147)</f>
        <v>2</v>
      </c>
      <c r="T146" s="381">
        <f>R146-S146</f>
        <v>1</v>
      </c>
      <c r="U146" s="434">
        <v>2</v>
      </c>
      <c r="W146" s="378">
        <f>RANK(Q146,$Q$142:$Q$149)</f>
        <v>2</v>
      </c>
      <c r="X146" s="378">
        <f>RANK(T146,$T$142:$T$149)</f>
        <v>2</v>
      </c>
    </row>
    <row r="147" spans="1:24" ht="18" customHeight="1">
      <c r="A147" s="386"/>
      <c r="B147" s="115">
        <f>J143</f>
        <v>0</v>
      </c>
      <c r="C147" s="113" t="s">
        <v>342</v>
      </c>
      <c r="D147" s="114">
        <f>H143</f>
        <v>1</v>
      </c>
      <c r="E147" s="115">
        <f>J145</f>
        <v>1</v>
      </c>
      <c r="F147" s="113" t="s">
        <v>342</v>
      </c>
      <c r="G147" s="114">
        <f>H145</f>
        <v>0</v>
      </c>
      <c r="H147" s="414"/>
      <c r="I147" s="415"/>
      <c r="J147" s="416"/>
      <c r="K147" s="113">
        <f>IF(予選リーグ結果!AO16="","",予選リーグ結果!AO16)</f>
        <v>2</v>
      </c>
      <c r="L147" s="113" t="s">
        <v>342</v>
      </c>
      <c r="M147" s="114">
        <f>IF(予選リーグ結果!AQ16="","",予選リーグ結果!AQ16)</f>
        <v>1</v>
      </c>
      <c r="N147" s="382"/>
      <c r="O147" s="382"/>
      <c r="P147" s="382"/>
      <c r="Q147" s="382"/>
      <c r="R147" s="382"/>
      <c r="S147" s="382"/>
      <c r="T147" s="382"/>
      <c r="U147" s="435"/>
      <c r="W147" s="378"/>
      <c r="X147" s="378"/>
    </row>
    <row r="148" spans="1:24" ht="18" customHeight="1">
      <c r="A148" s="385" t="str">
        <f>予選組合せ!Q33</f>
        <v>安　岐</v>
      </c>
      <c r="B148" s="385" t="str">
        <f>IF(B149="","",IF(B149&gt;D149,"○",IF(B149&lt;D149,"●",IF(B149=D149,"△"))))</f>
        <v>●</v>
      </c>
      <c r="C148" s="417"/>
      <c r="D148" s="418"/>
      <c r="E148" s="385" t="str">
        <f>IF(E149="","",IF(E149&gt;G149,"○",IF(E149&lt;G149,"●",IF(E149=G149,"△"))))</f>
        <v>●</v>
      </c>
      <c r="F148" s="417"/>
      <c r="G148" s="418"/>
      <c r="H148" s="385" t="str">
        <f>IF(H149="","",IF(H149&gt;J149,"○",IF(H149&lt;J149,"●",IF(H149=J149,"△"))))</f>
        <v>●</v>
      </c>
      <c r="I148" s="417"/>
      <c r="J148" s="418"/>
      <c r="K148" s="411"/>
      <c r="L148" s="412"/>
      <c r="M148" s="413"/>
      <c r="N148" s="395">
        <f>COUNTIF(B148:M148,"○")</f>
        <v>0</v>
      </c>
      <c r="O148" s="381">
        <f>COUNTIF(B148:M148,"●")</f>
        <v>3</v>
      </c>
      <c r="P148" s="381">
        <f>COUNTIF(B148:M148,"△")</f>
        <v>0</v>
      </c>
      <c r="Q148" s="381">
        <f>(N148*3)+(P148*1)</f>
        <v>0</v>
      </c>
      <c r="R148" s="381">
        <f>SUM(B149,E149,H149,K149)</f>
        <v>1</v>
      </c>
      <c r="S148" s="381">
        <f>SUM(D149,G149,J149,M149)</f>
        <v>5</v>
      </c>
      <c r="T148" s="381">
        <f>R148-S148</f>
        <v>-4</v>
      </c>
      <c r="U148" s="380">
        <v>4</v>
      </c>
      <c r="W148" s="378">
        <f>RANK(Q148,$Q$142:$Q$149)</f>
        <v>4</v>
      </c>
      <c r="X148" s="378">
        <f>RANK(T148,$T$142:$T$149)</f>
        <v>4</v>
      </c>
    </row>
    <row r="149" spans="1:24" ht="18" customHeight="1">
      <c r="A149" s="386"/>
      <c r="B149" s="115">
        <f>M143</f>
        <v>0</v>
      </c>
      <c r="C149" s="113" t="s">
        <v>342</v>
      </c>
      <c r="D149" s="114">
        <f>K143</f>
        <v>2</v>
      </c>
      <c r="E149" s="115">
        <f>M145</f>
        <v>0</v>
      </c>
      <c r="F149" s="113" t="s">
        <v>342</v>
      </c>
      <c r="G149" s="114">
        <f>K145</f>
        <v>1</v>
      </c>
      <c r="H149" s="115">
        <f>M147</f>
        <v>1</v>
      </c>
      <c r="I149" s="113" t="s">
        <v>342</v>
      </c>
      <c r="J149" s="114">
        <f>K147</f>
        <v>2</v>
      </c>
      <c r="K149" s="414"/>
      <c r="L149" s="415"/>
      <c r="M149" s="416"/>
      <c r="N149" s="408"/>
      <c r="O149" s="382"/>
      <c r="P149" s="382"/>
      <c r="Q149" s="382"/>
      <c r="R149" s="382"/>
      <c r="S149" s="382"/>
      <c r="T149" s="382"/>
      <c r="U149" s="380"/>
      <c r="W149" s="378"/>
      <c r="X149" s="378"/>
    </row>
    <row r="151" spans="1:24" ht="18" customHeight="1">
      <c r="A151" s="286" t="s">
        <v>353</v>
      </c>
      <c r="B151" s="396" t="str">
        <f>IF(A152="","",A152)</f>
        <v>田　尻</v>
      </c>
      <c r="C151" s="396"/>
      <c r="D151" s="396"/>
      <c r="E151" s="396" t="str">
        <f>IF(A154="","",A154)</f>
        <v>下　毛</v>
      </c>
      <c r="F151" s="396"/>
      <c r="G151" s="396"/>
      <c r="H151" s="396" t="str">
        <f>IF(A156="","",A156)</f>
        <v>判　田</v>
      </c>
      <c r="I151" s="396"/>
      <c r="J151" s="396"/>
      <c r="K151" s="396" t="str">
        <f>IF(A158="","",A158)</f>
        <v>挾 間</v>
      </c>
      <c r="L151" s="396"/>
      <c r="M151" s="396"/>
      <c r="N151" s="111" t="s">
        <v>352</v>
      </c>
      <c r="O151" s="110" t="s">
        <v>351</v>
      </c>
      <c r="P151" s="110" t="s">
        <v>350</v>
      </c>
      <c r="Q151" s="110" t="s">
        <v>349</v>
      </c>
      <c r="R151" s="110" t="s">
        <v>348</v>
      </c>
      <c r="S151" s="110" t="s">
        <v>347</v>
      </c>
      <c r="T151" s="110" t="s">
        <v>346</v>
      </c>
      <c r="U151" s="110" t="s">
        <v>345</v>
      </c>
      <c r="W151" s="112" t="s">
        <v>344</v>
      </c>
      <c r="X151" s="112" t="s">
        <v>343</v>
      </c>
    </row>
    <row r="152" spans="1:24" ht="18" customHeight="1">
      <c r="A152" s="385" t="str">
        <f>予選組合せ!R27</f>
        <v>田　尻</v>
      </c>
      <c r="B152" s="411"/>
      <c r="C152" s="412"/>
      <c r="D152" s="413"/>
      <c r="E152" s="385" t="str">
        <f>IF(E153="","",IF(E153&gt;G153,"○",IF(E153&lt;G153,"●",IF(E153=G153,"△"))))</f>
        <v>●</v>
      </c>
      <c r="F152" s="417"/>
      <c r="G152" s="418"/>
      <c r="H152" s="385" t="str">
        <f>IF(H153="","",IF(H153&gt;J153,"○",IF(H153&lt;J153,"●",IF(H153=J153,"△"))))</f>
        <v>●</v>
      </c>
      <c r="I152" s="417"/>
      <c r="J152" s="418"/>
      <c r="K152" s="385" t="str">
        <f>IF(K153="","",IF(K153&gt;M153,"○",IF(K153&lt;M153,"●",IF(K153=M153,"△"))))</f>
        <v>○</v>
      </c>
      <c r="L152" s="417"/>
      <c r="M152" s="418"/>
      <c r="N152" s="381">
        <f>COUNTIF(B152:M152,"○")</f>
        <v>1</v>
      </c>
      <c r="O152" s="381">
        <f>COUNTIF(B152:M152,"●")</f>
        <v>2</v>
      </c>
      <c r="P152" s="381">
        <f>COUNTIF(B152:M152,"△")</f>
        <v>0</v>
      </c>
      <c r="Q152" s="381">
        <f>(N152*3)+(P152*1)</f>
        <v>3</v>
      </c>
      <c r="R152" s="381">
        <f>SUM(B153,E153,H153,K153)</f>
        <v>2</v>
      </c>
      <c r="S152" s="381">
        <f>SUM(D153,G153,J153,M153)</f>
        <v>4</v>
      </c>
      <c r="T152" s="381">
        <f>R152-S152</f>
        <v>-2</v>
      </c>
      <c r="U152" s="380">
        <v>3</v>
      </c>
      <c r="W152" s="378">
        <f>RANK(Q152,$Q$152:$Q$159)</f>
        <v>3</v>
      </c>
      <c r="X152" s="378">
        <f>RANK(T152,$T$152:$T$159)</f>
        <v>3</v>
      </c>
    </row>
    <row r="153" spans="1:24" ht="18" customHeight="1">
      <c r="A153" s="386"/>
      <c r="B153" s="414"/>
      <c r="C153" s="415"/>
      <c r="D153" s="416"/>
      <c r="E153" s="113">
        <f>IF(予選リーグ結果!AU17="","",予選リーグ結果!AU17)</f>
        <v>0</v>
      </c>
      <c r="F153" s="113" t="s">
        <v>342</v>
      </c>
      <c r="G153" s="113">
        <f>IF(予選リーグ結果!AW17="","",予選リーグ結果!AW17)</f>
        <v>1</v>
      </c>
      <c r="H153" s="115">
        <f>IF(予選リーグ結果!AU20="","",予選リーグ結果!AU20)</f>
        <v>0</v>
      </c>
      <c r="I153" s="113" t="s">
        <v>342</v>
      </c>
      <c r="J153" s="113">
        <f>IF(予選リーグ結果!AW20="","",予選リーグ結果!AW20)</f>
        <v>2</v>
      </c>
      <c r="K153" s="115">
        <f>IF(予選リーグ結果!AU23="","",予選リーグ結果!AU23)</f>
        <v>2</v>
      </c>
      <c r="L153" s="113" t="s">
        <v>342</v>
      </c>
      <c r="M153" s="114">
        <f>IF(予選リーグ結果!AW23="","",予選リーグ結果!AW23)</f>
        <v>1</v>
      </c>
      <c r="N153" s="382"/>
      <c r="O153" s="382"/>
      <c r="P153" s="382"/>
      <c r="Q153" s="382"/>
      <c r="R153" s="382"/>
      <c r="S153" s="382"/>
      <c r="T153" s="382"/>
      <c r="U153" s="380"/>
      <c r="W153" s="378"/>
      <c r="X153" s="378"/>
    </row>
    <row r="154" spans="1:24" ht="18" customHeight="1">
      <c r="A154" s="385" t="str">
        <f>予選組合せ!R29</f>
        <v>下　毛</v>
      </c>
      <c r="B154" s="385" t="str">
        <f>IF(B155="","",IF(B155&gt;D155,"○",IF(B155&lt;D155,"●",IF(B155=D155,"△"))))</f>
        <v>○</v>
      </c>
      <c r="C154" s="417"/>
      <c r="D154" s="418"/>
      <c r="E154" s="411"/>
      <c r="F154" s="412"/>
      <c r="G154" s="413"/>
      <c r="H154" s="385" t="str">
        <f>IF(H155="","",IF(H155&gt;J155,"○",IF(H155&lt;J155,"●",IF(H155=J155,"△"))))</f>
        <v>○</v>
      </c>
      <c r="I154" s="417"/>
      <c r="J154" s="418"/>
      <c r="K154" s="385" t="str">
        <f>IF(K155="","",IF(K155&gt;M155,"○",IF(K155&lt;M155,"●",IF(K155=M155,"△"))))</f>
        <v>○</v>
      </c>
      <c r="L154" s="417"/>
      <c r="M154" s="418"/>
      <c r="N154" s="395">
        <f>COUNTIF(B154:M154,"○")</f>
        <v>3</v>
      </c>
      <c r="O154" s="381">
        <f>COUNTIF(B154:M154,"●")</f>
        <v>0</v>
      </c>
      <c r="P154" s="381">
        <f>COUNTIF(B154:M154,"△")</f>
        <v>0</v>
      </c>
      <c r="Q154" s="381">
        <f>(N154*3)+(P154*1)</f>
        <v>9</v>
      </c>
      <c r="R154" s="381">
        <f>SUM(B155,E155,H155,K155)</f>
        <v>7</v>
      </c>
      <c r="S154" s="381">
        <f>SUM(D155,G155,J155,M155)</f>
        <v>1</v>
      </c>
      <c r="T154" s="381">
        <f>R154-S154</f>
        <v>6</v>
      </c>
      <c r="U154" s="380">
        <v>1</v>
      </c>
      <c r="W154" s="378">
        <f>RANK(Q154,$Q$152:$Q$159)</f>
        <v>1</v>
      </c>
      <c r="X154" s="378">
        <f>RANK(T154,$T$152:$T$159)</f>
        <v>1</v>
      </c>
    </row>
    <row r="155" spans="1:24" ht="18" customHeight="1">
      <c r="A155" s="386"/>
      <c r="B155" s="115">
        <f>G153</f>
        <v>1</v>
      </c>
      <c r="C155" s="113" t="s">
        <v>342</v>
      </c>
      <c r="D155" s="114">
        <f>E153</f>
        <v>0</v>
      </c>
      <c r="E155" s="414"/>
      <c r="F155" s="415"/>
      <c r="G155" s="416"/>
      <c r="H155" s="113">
        <f>IF(予選リーグ結果!AU22="","",予選リーグ結果!AU22)</f>
        <v>2</v>
      </c>
      <c r="I155" s="113" t="s">
        <v>342</v>
      </c>
      <c r="J155" s="114">
        <f>IF(予選リーグ結果!AW22="","",予選リーグ結果!AW22)</f>
        <v>1</v>
      </c>
      <c r="K155" s="113">
        <f>IF(予選リーグ結果!AU19="","",予選リーグ結果!AU19)</f>
        <v>4</v>
      </c>
      <c r="L155" s="113" t="s">
        <v>342</v>
      </c>
      <c r="M155" s="114">
        <f>IF(予選リーグ結果!AW19="","",予選リーグ結果!AW19)</f>
        <v>0</v>
      </c>
      <c r="N155" s="408"/>
      <c r="O155" s="382"/>
      <c r="P155" s="382"/>
      <c r="Q155" s="382"/>
      <c r="R155" s="382"/>
      <c r="S155" s="382"/>
      <c r="T155" s="382"/>
      <c r="U155" s="380"/>
      <c r="W155" s="378"/>
      <c r="X155" s="378"/>
    </row>
    <row r="156" spans="1:24" ht="18" customHeight="1">
      <c r="A156" s="385" t="str">
        <f>予選組合せ!R31</f>
        <v>判　田</v>
      </c>
      <c r="B156" s="385" t="str">
        <f>IF(B157="","",IF(B157&gt;D157,"○",IF(B157&lt;D157,"●",IF(B157=D157,"△"))))</f>
        <v>○</v>
      </c>
      <c r="C156" s="417"/>
      <c r="D156" s="418"/>
      <c r="E156" s="385" t="str">
        <f>IF(E157="","",IF(E157&gt;G157,"○",IF(E157&lt;G157,"●",IF(E157=G157,"△"))))</f>
        <v>●</v>
      </c>
      <c r="F156" s="417"/>
      <c r="G156" s="418"/>
      <c r="H156" s="411"/>
      <c r="I156" s="412"/>
      <c r="J156" s="413"/>
      <c r="K156" s="385" t="str">
        <f>IF(K157="","",IF(K157&gt;M157,"○",IF(K157&lt;M157,"●",IF(K157=M157,"△"))))</f>
        <v>△</v>
      </c>
      <c r="L156" s="417"/>
      <c r="M156" s="418"/>
      <c r="N156" s="395">
        <f>COUNTIF(B156:M156,"○")</f>
        <v>1</v>
      </c>
      <c r="O156" s="381">
        <f>COUNTIF(B156:M156,"●")</f>
        <v>1</v>
      </c>
      <c r="P156" s="381">
        <f>COUNTIF(B156:M156,"△")</f>
        <v>1</v>
      </c>
      <c r="Q156" s="381">
        <f>(N156*3)+(P156*1)</f>
        <v>4</v>
      </c>
      <c r="R156" s="381">
        <f>SUM(B157,E157,H157,K157)</f>
        <v>5</v>
      </c>
      <c r="S156" s="381">
        <f>SUM(D157,G157,J157,M157)</f>
        <v>4</v>
      </c>
      <c r="T156" s="381">
        <f>R156-S156</f>
        <v>1</v>
      </c>
      <c r="U156" s="380">
        <v>2</v>
      </c>
      <c r="W156" s="378">
        <f>RANK(Q156,$Q$152:$Q$159)</f>
        <v>2</v>
      </c>
      <c r="X156" s="378">
        <f>RANK(T156,$T$152:$T$159)</f>
        <v>2</v>
      </c>
    </row>
    <row r="157" spans="1:24" ht="18" customHeight="1">
      <c r="A157" s="386"/>
      <c r="B157" s="115">
        <f>J153</f>
        <v>2</v>
      </c>
      <c r="C157" s="113" t="s">
        <v>342</v>
      </c>
      <c r="D157" s="114">
        <f>H153</f>
        <v>0</v>
      </c>
      <c r="E157" s="115">
        <f>J155</f>
        <v>1</v>
      </c>
      <c r="F157" s="113" t="s">
        <v>342</v>
      </c>
      <c r="G157" s="114">
        <f>H155</f>
        <v>2</v>
      </c>
      <c r="H157" s="414"/>
      <c r="I157" s="415"/>
      <c r="J157" s="416"/>
      <c r="K157" s="113">
        <f>IF(予選リーグ結果!AU16="","",予選リーグ結果!AU16)</f>
        <v>2</v>
      </c>
      <c r="L157" s="113" t="s">
        <v>342</v>
      </c>
      <c r="M157" s="114">
        <f>IF(予選リーグ結果!AW16="","",予選リーグ結果!AW16)</f>
        <v>2</v>
      </c>
      <c r="N157" s="408"/>
      <c r="O157" s="382"/>
      <c r="P157" s="382"/>
      <c r="Q157" s="382"/>
      <c r="R157" s="382"/>
      <c r="S157" s="382"/>
      <c r="T157" s="382"/>
      <c r="U157" s="380"/>
      <c r="W157" s="378"/>
      <c r="X157" s="378"/>
    </row>
    <row r="158" spans="1:24" ht="18" customHeight="1">
      <c r="A158" s="385" t="str">
        <f>予選組合せ!R33</f>
        <v>挾 間</v>
      </c>
      <c r="B158" s="385" t="str">
        <f>IF(B159="","",IF(B159&gt;D159,"○",IF(B159&lt;D159,"●",IF(B159=D159,"△"))))</f>
        <v>●</v>
      </c>
      <c r="C158" s="417"/>
      <c r="D158" s="418"/>
      <c r="E158" s="385" t="str">
        <f>IF(E159="","",IF(E159&gt;G159,"○",IF(E159&lt;G159,"●",IF(E159=G159,"△"))))</f>
        <v>●</v>
      </c>
      <c r="F158" s="417"/>
      <c r="G158" s="418"/>
      <c r="H158" s="385" t="str">
        <f>IF(H159="","",IF(H159&gt;J159,"○",IF(H159&lt;J159,"●",IF(H159=J159,"△"))))</f>
        <v>△</v>
      </c>
      <c r="I158" s="417"/>
      <c r="J158" s="418"/>
      <c r="K158" s="411"/>
      <c r="L158" s="412"/>
      <c r="M158" s="413"/>
      <c r="N158" s="395">
        <f>COUNTIF(B158:M158,"○")</f>
        <v>0</v>
      </c>
      <c r="O158" s="381">
        <f>COUNTIF(B158:M158,"●")</f>
        <v>2</v>
      </c>
      <c r="P158" s="381">
        <f>COUNTIF(B158:M158,"△")</f>
        <v>1</v>
      </c>
      <c r="Q158" s="381">
        <f>(N158*3)+(P158*1)</f>
        <v>1</v>
      </c>
      <c r="R158" s="381">
        <f>SUM(B159,E159,H159,K159)</f>
        <v>3</v>
      </c>
      <c r="S158" s="381">
        <f>SUM(D159,G159,J159,M159)</f>
        <v>8</v>
      </c>
      <c r="T158" s="381">
        <f>R158-S158</f>
        <v>-5</v>
      </c>
      <c r="U158" s="380">
        <v>4</v>
      </c>
      <c r="W158" s="378">
        <f>RANK(Q158,$Q$152:$Q$159)</f>
        <v>4</v>
      </c>
      <c r="X158" s="378">
        <f>RANK(T158,$T$152:$T$159)</f>
        <v>4</v>
      </c>
    </row>
    <row r="159" spans="1:24" ht="18" customHeight="1">
      <c r="A159" s="386"/>
      <c r="B159" s="115">
        <f>M153</f>
        <v>1</v>
      </c>
      <c r="C159" s="113" t="s">
        <v>342</v>
      </c>
      <c r="D159" s="114">
        <f>K153</f>
        <v>2</v>
      </c>
      <c r="E159" s="115">
        <f>M155</f>
        <v>0</v>
      </c>
      <c r="F159" s="113" t="s">
        <v>342</v>
      </c>
      <c r="G159" s="114">
        <f>K155</f>
        <v>4</v>
      </c>
      <c r="H159" s="115">
        <f>M157</f>
        <v>2</v>
      </c>
      <c r="I159" s="113" t="s">
        <v>342</v>
      </c>
      <c r="J159" s="114">
        <f>K157</f>
        <v>2</v>
      </c>
      <c r="K159" s="414"/>
      <c r="L159" s="415"/>
      <c r="M159" s="416"/>
      <c r="N159" s="408"/>
      <c r="O159" s="382"/>
      <c r="P159" s="382"/>
      <c r="Q159" s="382"/>
      <c r="R159" s="382"/>
      <c r="S159" s="382"/>
      <c r="T159" s="382"/>
      <c r="U159" s="380"/>
      <c r="W159" s="378"/>
      <c r="X159" s="378"/>
    </row>
    <row r="160" spans="1:24" ht="17.25" hidden="1" customHeight="1">
      <c r="A160" s="385" t="e">
        <f>IF(#REF!="","",#REF!)</f>
        <v>#REF!</v>
      </c>
      <c r="B160" s="385"/>
      <c r="C160" s="417"/>
      <c r="D160" s="418"/>
      <c r="E160" s="385"/>
      <c r="F160" s="417"/>
      <c r="G160" s="418"/>
      <c r="H160" s="385"/>
      <c r="I160" s="417"/>
      <c r="J160" s="418"/>
      <c r="K160" s="385"/>
      <c r="L160" s="417"/>
      <c r="M160" s="418"/>
      <c r="N160" s="418"/>
      <c r="O160" s="419"/>
      <c r="P160" s="419"/>
      <c r="Q160" s="419"/>
      <c r="R160" s="396"/>
      <c r="S160" s="396"/>
      <c r="T160" s="437"/>
      <c r="U160" s="396"/>
      <c r="W160" s="378">
        <f>RANK(Q160,$Q$142:$Q$149)</f>
        <v>4</v>
      </c>
      <c r="X160" s="378" t="e">
        <f>RANK(T160,$T$142:$T$149)</f>
        <v>#N/A</v>
      </c>
    </row>
    <row r="161" spans="1:24" ht="18" hidden="1" customHeight="1">
      <c r="A161" s="386"/>
      <c r="B161" s="115"/>
      <c r="C161" s="113"/>
      <c r="D161" s="114"/>
      <c r="E161" s="113"/>
      <c r="F161" s="113"/>
      <c r="G161" s="114"/>
      <c r="H161" s="115"/>
      <c r="I161" s="113"/>
      <c r="J161" s="114"/>
      <c r="K161" s="115"/>
      <c r="L161" s="113"/>
      <c r="M161" s="114"/>
      <c r="N161" s="436"/>
      <c r="O161" s="420"/>
      <c r="P161" s="420"/>
      <c r="Q161" s="420"/>
      <c r="R161" s="396"/>
      <c r="S161" s="396"/>
      <c r="T161" s="438"/>
      <c r="U161" s="396"/>
      <c r="W161" s="378"/>
      <c r="X161" s="378"/>
    </row>
  </sheetData>
  <mergeCells count="1039">
    <mergeCell ref="U160:U161"/>
    <mergeCell ref="N160:N161"/>
    <mergeCell ref="O160:O161"/>
    <mergeCell ref="P160:P161"/>
    <mergeCell ref="Q160:Q161"/>
    <mergeCell ref="A158:A159"/>
    <mergeCell ref="B158:D158"/>
    <mergeCell ref="E158:G158"/>
    <mergeCell ref="H158:J158"/>
    <mergeCell ref="K158:M159"/>
    <mergeCell ref="T156:T157"/>
    <mergeCell ref="U156:U157"/>
    <mergeCell ref="A160:A161"/>
    <mergeCell ref="B160:D160"/>
    <mergeCell ref="E160:G160"/>
    <mergeCell ref="H160:J160"/>
    <mergeCell ref="K160:M160"/>
    <mergeCell ref="R160:R161"/>
    <mergeCell ref="S160:S161"/>
    <mergeCell ref="T160:T161"/>
    <mergeCell ref="U158:U159"/>
    <mergeCell ref="R154:R155"/>
    <mergeCell ref="S154:S155"/>
    <mergeCell ref="O156:O157"/>
    <mergeCell ref="P156:P157"/>
    <mergeCell ref="Q156:Q157"/>
    <mergeCell ref="R156:R157"/>
    <mergeCell ref="S156:S157"/>
    <mergeCell ref="O154:O155"/>
    <mergeCell ref="P154:P155"/>
    <mergeCell ref="Q154:Q155"/>
    <mergeCell ref="A156:A157"/>
    <mergeCell ref="B156:D156"/>
    <mergeCell ref="E156:G156"/>
    <mergeCell ref="H156:J157"/>
    <mergeCell ref="K156:M156"/>
    <mergeCell ref="N156:N157"/>
    <mergeCell ref="T158:T159"/>
    <mergeCell ref="N158:N159"/>
    <mergeCell ref="O158:O159"/>
    <mergeCell ref="P158:P159"/>
    <mergeCell ref="Q158:Q159"/>
    <mergeCell ref="A154:A155"/>
    <mergeCell ref="B154:D154"/>
    <mergeCell ref="E154:G155"/>
    <mergeCell ref="H154:J154"/>
    <mergeCell ref="K154:M154"/>
    <mergeCell ref="T154:T155"/>
    <mergeCell ref="R158:R159"/>
    <mergeCell ref="S158:S159"/>
    <mergeCell ref="U154:U155"/>
    <mergeCell ref="N154:N155"/>
    <mergeCell ref="O144:O145"/>
    <mergeCell ref="P144:P145"/>
    <mergeCell ref="Q144:Q145"/>
    <mergeCell ref="R144:R145"/>
    <mergeCell ref="K144:M144"/>
    <mergeCell ref="N144:N145"/>
    <mergeCell ref="A146:A147"/>
    <mergeCell ref="B146:D146"/>
    <mergeCell ref="E146:G146"/>
    <mergeCell ref="H146:J147"/>
    <mergeCell ref="K146:M146"/>
    <mergeCell ref="T146:T147"/>
    <mergeCell ref="Q152:Q153"/>
    <mergeCell ref="R152:R153"/>
    <mergeCell ref="K152:M152"/>
    <mergeCell ref="N152:N153"/>
    <mergeCell ref="S152:S153"/>
    <mergeCell ref="T152:T153"/>
    <mergeCell ref="A152:A153"/>
    <mergeCell ref="B152:D153"/>
    <mergeCell ref="E152:G152"/>
    <mergeCell ref="H152:J152"/>
    <mergeCell ref="O152:O153"/>
    <mergeCell ref="P152:P153"/>
    <mergeCell ref="N148:N149"/>
    <mergeCell ref="S148:S149"/>
    <mergeCell ref="T148:T149"/>
    <mergeCell ref="U148:U149"/>
    <mergeCell ref="B151:D151"/>
    <mergeCell ref="E151:G151"/>
    <mergeCell ref="H151:J151"/>
    <mergeCell ref="K151:M151"/>
    <mergeCell ref="R146:R147"/>
    <mergeCell ref="S146:S147"/>
    <mergeCell ref="O148:O149"/>
    <mergeCell ref="P148:P149"/>
    <mergeCell ref="Q148:Q149"/>
    <mergeCell ref="R148:R149"/>
    <mergeCell ref="U146:U147"/>
    <mergeCell ref="N146:N147"/>
    <mergeCell ref="O146:O147"/>
    <mergeCell ref="P146:P147"/>
    <mergeCell ref="Q146:Q147"/>
    <mergeCell ref="U152:U153"/>
    <mergeCell ref="A148:A149"/>
    <mergeCell ref="B148:D148"/>
    <mergeCell ref="E148:G148"/>
    <mergeCell ref="H148:J148"/>
    <mergeCell ref="K148:M149"/>
    <mergeCell ref="U144:U145"/>
    <mergeCell ref="A144:A145"/>
    <mergeCell ref="B144:D144"/>
    <mergeCell ref="E144:G145"/>
    <mergeCell ref="H144:J144"/>
    <mergeCell ref="T142:T143"/>
    <mergeCell ref="U142:U143"/>
    <mergeCell ref="N142:N143"/>
    <mergeCell ref="O142:O143"/>
    <mergeCell ref="T144:T145"/>
    <mergeCell ref="A142:A143"/>
    <mergeCell ref="B142:D143"/>
    <mergeCell ref="E142:G142"/>
    <mergeCell ref="H142:J142"/>
    <mergeCell ref="K142:M142"/>
    <mergeCell ref="S144:S145"/>
    <mergeCell ref="B141:D141"/>
    <mergeCell ref="E141:G141"/>
    <mergeCell ref="H141:J141"/>
    <mergeCell ref="K141:M141"/>
    <mergeCell ref="O138:O139"/>
    <mergeCell ref="P138:P139"/>
    <mergeCell ref="Q138:Q139"/>
    <mergeCell ref="R138:R139"/>
    <mergeCell ref="S138:S139"/>
    <mergeCell ref="P142:P143"/>
    <mergeCell ref="Q142:Q143"/>
    <mergeCell ref="R142:R143"/>
    <mergeCell ref="S142:S143"/>
    <mergeCell ref="T136:T137"/>
    <mergeCell ref="U136:U137"/>
    <mergeCell ref="A138:A139"/>
    <mergeCell ref="B138:D138"/>
    <mergeCell ref="E138:G138"/>
    <mergeCell ref="H138:J138"/>
    <mergeCell ref="K138:M139"/>
    <mergeCell ref="T138:T139"/>
    <mergeCell ref="U138:U139"/>
    <mergeCell ref="N138:N139"/>
    <mergeCell ref="R134:R135"/>
    <mergeCell ref="S134:S135"/>
    <mergeCell ref="O136:O137"/>
    <mergeCell ref="P136:P137"/>
    <mergeCell ref="Q136:Q137"/>
    <mergeCell ref="R136:R137"/>
    <mergeCell ref="S136:S137"/>
    <mergeCell ref="O134:O135"/>
    <mergeCell ref="P134:P135"/>
    <mergeCell ref="Q134:Q135"/>
    <mergeCell ref="A136:A137"/>
    <mergeCell ref="B136:D136"/>
    <mergeCell ref="E136:G136"/>
    <mergeCell ref="H136:J137"/>
    <mergeCell ref="K136:M136"/>
    <mergeCell ref="N136:N137"/>
    <mergeCell ref="S124:S125"/>
    <mergeCell ref="P132:P133"/>
    <mergeCell ref="N128:N129"/>
    <mergeCell ref="S128:S129"/>
    <mergeCell ref="A128:A129"/>
    <mergeCell ref="U132:U133"/>
    <mergeCell ref="A134:A135"/>
    <mergeCell ref="B134:D134"/>
    <mergeCell ref="E134:G135"/>
    <mergeCell ref="H134:J134"/>
    <mergeCell ref="K134:M134"/>
    <mergeCell ref="T134:T135"/>
    <mergeCell ref="U134:U135"/>
    <mergeCell ref="N134:N135"/>
    <mergeCell ref="O124:O125"/>
    <mergeCell ref="P124:P125"/>
    <mergeCell ref="Q124:Q125"/>
    <mergeCell ref="R124:R125"/>
    <mergeCell ref="K124:M124"/>
    <mergeCell ref="N124:N125"/>
    <mergeCell ref="A126:A127"/>
    <mergeCell ref="B126:D126"/>
    <mergeCell ref="E126:G126"/>
    <mergeCell ref="H126:J127"/>
    <mergeCell ref="K126:M126"/>
    <mergeCell ref="T126:T127"/>
    <mergeCell ref="Q132:Q133"/>
    <mergeCell ref="R132:R133"/>
    <mergeCell ref="K132:M132"/>
    <mergeCell ref="N132:N133"/>
    <mergeCell ref="S132:S133"/>
    <mergeCell ref="T132:T133"/>
    <mergeCell ref="A132:A133"/>
    <mergeCell ref="B132:D133"/>
    <mergeCell ref="E132:G132"/>
    <mergeCell ref="H132:J132"/>
    <mergeCell ref="O132:O133"/>
    <mergeCell ref="T128:T129"/>
    <mergeCell ref="U128:U129"/>
    <mergeCell ref="B131:D131"/>
    <mergeCell ref="E131:G131"/>
    <mergeCell ref="H131:J131"/>
    <mergeCell ref="K131:M131"/>
    <mergeCell ref="R126:R127"/>
    <mergeCell ref="S126:S127"/>
    <mergeCell ref="O128:O129"/>
    <mergeCell ref="P128:P129"/>
    <mergeCell ref="Q128:Q129"/>
    <mergeCell ref="R128:R129"/>
    <mergeCell ref="U126:U127"/>
    <mergeCell ref="N126:N127"/>
    <mergeCell ref="O126:O127"/>
    <mergeCell ref="P126:P127"/>
    <mergeCell ref="Q126:Q127"/>
    <mergeCell ref="B128:D128"/>
    <mergeCell ref="E128:G128"/>
    <mergeCell ref="H128:J128"/>
    <mergeCell ref="K128:M129"/>
    <mergeCell ref="U124:U125"/>
    <mergeCell ref="A124:A125"/>
    <mergeCell ref="B124:D124"/>
    <mergeCell ref="E124:G125"/>
    <mergeCell ref="H124:J124"/>
    <mergeCell ref="T122:T123"/>
    <mergeCell ref="U122:U123"/>
    <mergeCell ref="N122:N123"/>
    <mergeCell ref="O122:O123"/>
    <mergeCell ref="T124:T125"/>
    <mergeCell ref="A122:A123"/>
    <mergeCell ref="B122:D123"/>
    <mergeCell ref="E122:G122"/>
    <mergeCell ref="H122:J122"/>
    <mergeCell ref="K122:M122"/>
    <mergeCell ref="B121:D121"/>
    <mergeCell ref="E121:G121"/>
    <mergeCell ref="H121:J121"/>
    <mergeCell ref="K121:M121"/>
    <mergeCell ref="O118:O119"/>
    <mergeCell ref="P118:P119"/>
    <mergeCell ref="Q118:Q119"/>
    <mergeCell ref="R118:R119"/>
    <mergeCell ref="S118:S119"/>
    <mergeCell ref="P122:P123"/>
    <mergeCell ref="Q122:Q123"/>
    <mergeCell ref="R122:R123"/>
    <mergeCell ref="S122:S123"/>
    <mergeCell ref="T116:T117"/>
    <mergeCell ref="U116:U117"/>
    <mergeCell ref="A118:A119"/>
    <mergeCell ref="B118:D118"/>
    <mergeCell ref="E118:G118"/>
    <mergeCell ref="H118:J118"/>
    <mergeCell ref="K118:M119"/>
    <mergeCell ref="T118:T119"/>
    <mergeCell ref="U118:U119"/>
    <mergeCell ref="N118:N119"/>
    <mergeCell ref="R114:R115"/>
    <mergeCell ref="S114:S115"/>
    <mergeCell ref="O116:O117"/>
    <mergeCell ref="P116:P117"/>
    <mergeCell ref="Q116:Q117"/>
    <mergeCell ref="R116:R117"/>
    <mergeCell ref="S116:S117"/>
    <mergeCell ref="O114:O115"/>
    <mergeCell ref="P114:P115"/>
    <mergeCell ref="Q114:Q115"/>
    <mergeCell ref="A116:A117"/>
    <mergeCell ref="B116:D116"/>
    <mergeCell ref="E116:G116"/>
    <mergeCell ref="H116:J117"/>
    <mergeCell ref="K116:M116"/>
    <mergeCell ref="N116:N117"/>
    <mergeCell ref="S104:S105"/>
    <mergeCell ref="P112:P113"/>
    <mergeCell ref="N108:N109"/>
    <mergeCell ref="S108:S109"/>
    <mergeCell ref="A108:A109"/>
    <mergeCell ref="U112:U113"/>
    <mergeCell ref="A114:A115"/>
    <mergeCell ref="B114:D114"/>
    <mergeCell ref="E114:G115"/>
    <mergeCell ref="H114:J114"/>
    <mergeCell ref="K114:M114"/>
    <mergeCell ref="T114:T115"/>
    <mergeCell ref="U114:U115"/>
    <mergeCell ref="N114:N115"/>
    <mergeCell ref="O104:O105"/>
    <mergeCell ref="P104:P105"/>
    <mergeCell ref="Q104:Q105"/>
    <mergeCell ref="R104:R105"/>
    <mergeCell ref="K104:M104"/>
    <mergeCell ref="N104:N105"/>
    <mergeCell ref="A106:A107"/>
    <mergeCell ref="B106:D106"/>
    <mergeCell ref="E106:G106"/>
    <mergeCell ref="H106:J107"/>
    <mergeCell ref="K106:M106"/>
    <mergeCell ref="T106:T107"/>
    <mergeCell ref="Q112:Q113"/>
    <mergeCell ref="R112:R113"/>
    <mergeCell ref="K112:M112"/>
    <mergeCell ref="N112:N113"/>
    <mergeCell ref="S112:S113"/>
    <mergeCell ref="T112:T113"/>
    <mergeCell ref="A112:A113"/>
    <mergeCell ref="B112:D113"/>
    <mergeCell ref="E112:G112"/>
    <mergeCell ref="H112:J112"/>
    <mergeCell ref="O112:O113"/>
    <mergeCell ref="T108:T109"/>
    <mergeCell ref="U108:U109"/>
    <mergeCell ref="B111:D111"/>
    <mergeCell ref="E111:G111"/>
    <mergeCell ref="H111:J111"/>
    <mergeCell ref="K111:M111"/>
    <mergeCell ref="R106:R107"/>
    <mergeCell ref="S106:S107"/>
    <mergeCell ref="O108:O109"/>
    <mergeCell ref="P108:P109"/>
    <mergeCell ref="Q108:Q109"/>
    <mergeCell ref="R108:R109"/>
    <mergeCell ref="U106:U107"/>
    <mergeCell ref="N106:N107"/>
    <mergeCell ref="O106:O107"/>
    <mergeCell ref="P106:P107"/>
    <mergeCell ref="Q106:Q107"/>
    <mergeCell ref="B108:D108"/>
    <mergeCell ref="E108:G108"/>
    <mergeCell ref="H108:J108"/>
    <mergeCell ref="K108:M109"/>
    <mergeCell ref="U104:U105"/>
    <mergeCell ref="A104:A105"/>
    <mergeCell ref="B104:D104"/>
    <mergeCell ref="E104:G105"/>
    <mergeCell ref="H104:J104"/>
    <mergeCell ref="T102:T103"/>
    <mergeCell ref="U102:U103"/>
    <mergeCell ref="N102:N103"/>
    <mergeCell ref="O102:O103"/>
    <mergeCell ref="T104:T105"/>
    <mergeCell ref="A102:A103"/>
    <mergeCell ref="B102:D103"/>
    <mergeCell ref="E102:G102"/>
    <mergeCell ref="H102:J102"/>
    <mergeCell ref="K102:M102"/>
    <mergeCell ref="B101:D101"/>
    <mergeCell ref="E101:G101"/>
    <mergeCell ref="H101:J101"/>
    <mergeCell ref="K101:M101"/>
    <mergeCell ref="A96:A97"/>
    <mergeCell ref="B96:D96"/>
    <mergeCell ref="E96:G96"/>
    <mergeCell ref="H96:J97"/>
    <mergeCell ref="K96:M96"/>
    <mergeCell ref="N96:N97"/>
    <mergeCell ref="O98:O99"/>
    <mergeCell ref="P98:P99"/>
    <mergeCell ref="Q98:Q99"/>
    <mergeCell ref="R98:R99"/>
    <mergeCell ref="S98:S99"/>
    <mergeCell ref="P102:P103"/>
    <mergeCell ref="Q102:Q103"/>
    <mergeCell ref="R102:R103"/>
    <mergeCell ref="S102:S103"/>
    <mergeCell ref="T96:T97"/>
    <mergeCell ref="U96:U97"/>
    <mergeCell ref="A98:A99"/>
    <mergeCell ref="B98:D98"/>
    <mergeCell ref="E98:G98"/>
    <mergeCell ref="H98:J98"/>
    <mergeCell ref="K98:M99"/>
    <mergeCell ref="T98:T99"/>
    <mergeCell ref="U98:U99"/>
    <mergeCell ref="N98:N99"/>
    <mergeCell ref="B91:D91"/>
    <mergeCell ref="E91:G91"/>
    <mergeCell ref="H91:J91"/>
    <mergeCell ref="K91:M91"/>
    <mergeCell ref="S86:S87"/>
    <mergeCell ref="O88:O89"/>
    <mergeCell ref="P88:P89"/>
    <mergeCell ref="Q88:Q89"/>
    <mergeCell ref="R94:R95"/>
    <mergeCell ref="S94:S95"/>
    <mergeCell ref="O96:O97"/>
    <mergeCell ref="P96:P97"/>
    <mergeCell ref="Q96:Q97"/>
    <mergeCell ref="R96:R97"/>
    <mergeCell ref="S96:S97"/>
    <mergeCell ref="N94:N95"/>
    <mergeCell ref="O94:O95"/>
    <mergeCell ref="P94:P95"/>
    <mergeCell ref="Q94:Q95"/>
    <mergeCell ref="R88:R89"/>
    <mergeCell ref="N88:N89"/>
    <mergeCell ref="S88:S89"/>
    <mergeCell ref="A94:A95"/>
    <mergeCell ref="B94:D94"/>
    <mergeCell ref="E94:G95"/>
    <mergeCell ref="H94:J94"/>
    <mergeCell ref="K94:M94"/>
    <mergeCell ref="T94:T95"/>
    <mergeCell ref="U94:U95"/>
    <mergeCell ref="Q92:Q93"/>
    <mergeCell ref="R92:R93"/>
    <mergeCell ref="K92:M92"/>
    <mergeCell ref="N92:N93"/>
    <mergeCell ref="S92:S93"/>
    <mergeCell ref="T92:T93"/>
    <mergeCell ref="A92:A93"/>
    <mergeCell ref="B92:D93"/>
    <mergeCell ref="E92:G92"/>
    <mergeCell ref="H92:J92"/>
    <mergeCell ref="O92:O93"/>
    <mergeCell ref="P92:P93"/>
    <mergeCell ref="U92:U93"/>
    <mergeCell ref="A88:A89"/>
    <mergeCell ref="B88:D88"/>
    <mergeCell ref="E88:G88"/>
    <mergeCell ref="H88:J88"/>
    <mergeCell ref="K88:M89"/>
    <mergeCell ref="R86:R87"/>
    <mergeCell ref="A86:A87"/>
    <mergeCell ref="B86:D86"/>
    <mergeCell ref="E86:G86"/>
    <mergeCell ref="H86:J87"/>
    <mergeCell ref="K84:M84"/>
    <mergeCell ref="N84:N85"/>
    <mergeCell ref="S84:S85"/>
    <mergeCell ref="T84:T85"/>
    <mergeCell ref="K86:M86"/>
    <mergeCell ref="T86:T87"/>
    <mergeCell ref="T88:T89"/>
    <mergeCell ref="N86:N87"/>
    <mergeCell ref="O86:O87"/>
    <mergeCell ref="P86:P87"/>
    <mergeCell ref="Q86:Q87"/>
    <mergeCell ref="A84:A85"/>
    <mergeCell ref="B84:D84"/>
    <mergeCell ref="E84:G85"/>
    <mergeCell ref="H84:J84"/>
    <mergeCell ref="R82:R83"/>
    <mergeCell ref="S82:S83"/>
    <mergeCell ref="O84:O85"/>
    <mergeCell ref="P84:P85"/>
    <mergeCell ref="Q84:Q85"/>
    <mergeCell ref="R84:R85"/>
    <mergeCell ref="A44:A45"/>
    <mergeCell ref="B44:D44"/>
    <mergeCell ref="T82:T83"/>
    <mergeCell ref="N82:N83"/>
    <mergeCell ref="O82:O83"/>
    <mergeCell ref="P82:P83"/>
    <mergeCell ref="Q82:Q83"/>
    <mergeCell ref="A82:A83"/>
    <mergeCell ref="B82:D83"/>
    <mergeCell ref="E82:G82"/>
    <mergeCell ref="H82:J82"/>
    <mergeCell ref="K82:M82"/>
    <mergeCell ref="B81:D81"/>
    <mergeCell ref="E81:G81"/>
    <mergeCell ref="H81:J81"/>
    <mergeCell ref="K81:M81"/>
    <mergeCell ref="A46:A47"/>
    <mergeCell ref="B46:D46"/>
    <mergeCell ref="E46:G46"/>
    <mergeCell ref="H46:J47"/>
    <mergeCell ref="K46:M46"/>
    <mergeCell ref="N46:N47"/>
    <mergeCell ref="O46:O47"/>
    <mergeCell ref="P46:P47"/>
    <mergeCell ref="Q46:Q47"/>
    <mergeCell ref="R46:R47"/>
    <mergeCell ref="K21:M21"/>
    <mergeCell ref="B11:D11"/>
    <mergeCell ref="E11:G11"/>
    <mergeCell ref="H11:J11"/>
    <mergeCell ref="K11:M11"/>
    <mergeCell ref="K1:M1"/>
    <mergeCell ref="K2:M2"/>
    <mergeCell ref="H8:J8"/>
    <mergeCell ref="H1:J1"/>
    <mergeCell ref="H2:J2"/>
    <mergeCell ref="H6:J7"/>
    <mergeCell ref="K8:M9"/>
    <mergeCell ref="K4:M4"/>
    <mergeCell ref="K6:M6"/>
    <mergeCell ref="E6:G6"/>
    <mergeCell ref="B2:D3"/>
    <mergeCell ref="E4:G5"/>
    <mergeCell ref="B31:D31"/>
    <mergeCell ref="E31:G31"/>
    <mergeCell ref="H31:J31"/>
    <mergeCell ref="K31:M31"/>
    <mergeCell ref="A2:A3"/>
    <mergeCell ref="A4:A5"/>
    <mergeCell ref="A6:A7"/>
    <mergeCell ref="A8:A9"/>
    <mergeCell ref="H4:J4"/>
    <mergeCell ref="B8:D8"/>
    <mergeCell ref="E8:G8"/>
    <mergeCell ref="B4:D4"/>
    <mergeCell ref="B6:D6"/>
    <mergeCell ref="E2:G2"/>
    <mergeCell ref="B1:D1"/>
    <mergeCell ref="E1:G1"/>
    <mergeCell ref="A38:A39"/>
    <mergeCell ref="B38:D38"/>
    <mergeCell ref="E38:G38"/>
    <mergeCell ref="H38:J38"/>
    <mergeCell ref="K38:M39"/>
    <mergeCell ref="A36:A37"/>
    <mergeCell ref="B36:D36"/>
    <mergeCell ref="E36:G36"/>
    <mergeCell ref="H36:J37"/>
    <mergeCell ref="K36:M36"/>
    <mergeCell ref="K34:M34"/>
    <mergeCell ref="A32:A33"/>
    <mergeCell ref="B32:D33"/>
    <mergeCell ref="E32:G32"/>
    <mergeCell ref="H32:J32"/>
    <mergeCell ref="K32:M32"/>
    <mergeCell ref="O2:O3"/>
    <mergeCell ref="P2:P3"/>
    <mergeCell ref="O6:O7"/>
    <mergeCell ref="P6:P7"/>
    <mergeCell ref="O4:O5"/>
    <mergeCell ref="P4:P5"/>
    <mergeCell ref="S24:S25"/>
    <mergeCell ref="S18:S19"/>
    <mergeCell ref="T18:T19"/>
    <mergeCell ref="R12:R13"/>
    <mergeCell ref="S12:S13"/>
    <mergeCell ref="N2:N3"/>
    <mergeCell ref="N4:N5"/>
    <mergeCell ref="N6:N7"/>
    <mergeCell ref="N8:N9"/>
    <mergeCell ref="N24:N25"/>
    <mergeCell ref="O24:O25"/>
    <mergeCell ref="P24:P25"/>
    <mergeCell ref="N22:N23"/>
    <mergeCell ref="N12:N13"/>
    <mergeCell ref="O12:O13"/>
    <mergeCell ref="P12:P13"/>
    <mergeCell ref="O8:O9"/>
    <mergeCell ref="P8:P9"/>
    <mergeCell ref="U2:U3"/>
    <mergeCell ref="U4:U5"/>
    <mergeCell ref="T34:T35"/>
    <mergeCell ref="U34:U35"/>
    <mergeCell ref="T32:T33"/>
    <mergeCell ref="U32:U33"/>
    <mergeCell ref="Q2:Q3"/>
    <mergeCell ref="Q4:Q5"/>
    <mergeCell ref="Q6:Q7"/>
    <mergeCell ref="Q8:Q9"/>
    <mergeCell ref="T4:T5"/>
    <mergeCell ref="T6:T7"/>
    <mergeCell ref="T8:T9"/>
    <mergeCell ref="R4:R5"/>
    <mergeCell ref="S6:S7"/>
    <mergeCell ref="S8:S9"/>
    <mergeCell ref="T2:T3"/>
    <mergeCell ref="R2:R3"/>
    <mergeCell ref="S2:S3"/>
    <mergeCell ref="S4:S5"/>
    <mergeCell ref="R8:R9"/>
    <mergeCell ref="R6:R7"/>
    <mergeCell ref="Q26:Q27"/>
    <mergeCell ref="S14:S15"/>
    <mergeCell ref="T14:T15"/>
    <mergeCell ref="U14:U15"/>
    <mergeCell ref="U6:U7"/>
    <mergeCell ref="U8:U9"/>
    <mergeCell ref="U16:U17"/>
    <mergeCell ref="Q12:Q13"/>
    <mergeCell ref="O38:O39"/>
    <mergeCell ref="P38:P39"/>
    <mergeCell ref="Q38:Q39"/>
    <mergeCell ref="R38:R39"/>
    <mergeCell ref="N38:N39"/>
    <mergeCell ref="S38:S39"/>
    <mergeCell ref="U36:U37"/>
    <mergeCell ref="N36:N37"/>
    <mergeCell ref="O36:O37"/>
    <mergeCell ref="P36:P37"/>
    <mergeCell ref="Q36:Q37"/>
    <mergeCell ref="T36:T37"/>
    <mergeCell ref="R36:R37"/>
    <mergeCell ref="S36:S37"/>
    <mergeCell ref="N34:N35"/>
    <mergeCell ref="S34:S35"/>
    <mergeCell ref="U22:U23"/>
    <mergeCell ref="T24:T25"/>
    <mergeCell ref="U24:U25"/>
    <mergeCell ref="U28:U29"/>
    <mergeCell ref="U26:U27"/>
    <mergeCell ref="N32:N33"/>
    <mergeCell ref="O32:O33"/>
    <mergeCell ref="A34:A35"/>
    <mergeCell ref="B34:D34"/>
    <mergeCell ref="E34:G35"/>
    <mergeCell ref="H34:J34"/>
    <mergeCell ref="R32:R33"/>
    <mergeCell ref="S32:S33"/>
    <mergeCell ref="O34:O35"/>
    <mergeCell ref="P34:P35"/>
    <mergeCell ref="Q34:Q35"/>
    <mergeCell ref="R34:R35"/>
    <mergeCell ref="Q24:Q25"/>
    <mergeCell ref="A26:A27"/>
    <mergeCell ref="B26:D26"/>
    <mergeCell ref="E26:G26"/>
    <mergeCell ref="H26:J27"/>
    <mergeCell ref="R24:R25"/>
    <mergeCell ref="P32:P33"/>
    <mergeCell ref="Q32:Q33"/>
    <mergeCell ref="A24:A25"/>
    <mergeCell ref="B24:D24"/>
    <mergeCell ref="E24:G25"/>
    <mergeCell ref="H24:J24"/>
    <mergeCell ref="K24:M24"/>
    <mergeCell ref="N28:N29"/>
    <mergeCell ref="O28:O29"/>
    <mergeCell ref="P28:P29"/>
    <mergeCell ref="Q28:Q29"/>
    <mergeCell ref="R28:R29"/>
    <mergeCell ref="S28:S29"/>
    <mergeCell ref="A28:A29"/>
    <mergeCell ref="B28:D28"/>
    <mergeCell ref="E28:G28"/>
    <mergeCell ref="H28:J28"/>
    <mergeCell ref="K28:M29"/>
    <mergeCell ref="T28:T29"/>
    <mergeCell ref="A18:A19"/>
    <mergeCell ref="B18:D18"/>
    <mergeCell ref="E18:G18"/>
    <mergeCell ref="H18:J18"/>
    <mergeCell ref="K18:M19"/>
    <mergeCell ref="R16:R17"/>
    <mergeCell ref="O18:O19"/>
    <mergeCell ref="P18:P19"/>
    <mergeCell ref="Q18:Q19"/>
    <mergeCell ref="R18:R19"/>
    <mergeCell ref="H22:J22"/>
    <mergeCell ref="O22:O23"/>
    <mergeCell ref="T16:T17"/>
    <mergeCell ref="N16:N17"/>
    <mergeCell ref="O16:O17"/>
    <mergeCell ref="P16:P17"/>
    <mergeCell ref="Q16:Q17"/>
    <mergeCell ref="S16:S17"/>
    <mergeCell ref="N18:N19"/>
    <mergeCell ref="R26:R27"/>
    <mergeCell ref="K26:M26"/>
    <mergeCell ref="N26:N27"/>
    <mergeCell ref="S26:S27"/>
    <mergeCell ref="T26:T27"/>
    <mergeCell ref="O26:O27"/>
    <mergeCell ref="P26:P27"/>
    <mergeCell ref="B21:D21"/>
    <mergeCell ref="E21:G21"/>
    <mergeCell ref="H21:J21"/>
    <mergeCell ref="A12:A13"/>
    <mergeCell ref="B12:D13"/>
    <mergeCell ref="E12:G12"/>
    <mergeCell ref="H12:J12"/>
    <mergeCell ref="K12:M12"/>
    <mergeCell ref="T12:T13"/>
    <mergeCell ref="U12:U13"/>
    <mergeCell ref="O14:O15"/>
    <mergeCell ref="P14:P15"/>
    <mergeCell ref="Q14:Q15"/>
    <mergeCell ref="R14:R15"/>
    <mergeCell ref="K14:M14"/>
    <mergeCell ref="N14:N15"/>
    <mergeCell ref="S22:S23"/>
    <mergeCell ref="T22:T23"/>
    <mergeCell ref="A16:A17"/>
    <mergeCell ref="B16:D16"/>
    <mergeCell ref="E16:G16"/>
    <mergeCell ref="H16:J17"/>
    <mergeCell ref="K16:M16"/>
    <mergeCell ref="A22:A23"/>
    <mergeCell ref="B22:D23"/>
    <mergeCell ref="E22:G22"/>
    <mergeCell ref="U18:U19"/>
    <mergeCell ref="A14:A15"/>
    <mergeCell ref="B14:D14"/>
    <mergeCell ref="E14:G15"/>
    <mergeCell ref="H14:J14"/>
    <mergeCell ref="P22:P23"/>
    <mergeCell ref="Q22:Q23"/>
    <mergeCell ref="R22:R23"/>
    <mergeCell ref="K22:M22"/>
    <mergeCell ref="A42:A43"/>
    <mergeCell ref="B42:D43"/>
    <mergeCell ref="E42:G42"/>
    <mergeCell ref="H42:J42"/>
    <mergeCell ref="K42:M42"/>
    <mergeCell ref="B41:D41"/>
    <mergeCell ref="E41:G41"/>
    <mergeCell ref="H41:J41"/>
    <mergeCell ref="K41:M41"/>
    <mergeCell ref="N42:N43"/>
    <mergeCell ref="O42:O43"/>
    <mergeCell ref="P42:P43"/>
    <mergeCell ref="Q42:Q43"/>
    <mergeCell ref="R42:R43"/>
    <mergeCell ref="S42:S43"/>
    <mergeCell ref="Q44:Q45"/>
    <mergeCell ref="T44:T45"/>
    <mergeCell ref="E44:G45"/>
    <mergeCell ref="H44:J44"/>
    <mergeCell ref="K44:M44"/>
    <mergeCell ref="N44:N45"/>
    <mergeCell ref="R44:R45"/>
    <mergeCell ref="S44:S45"/>
    <mergeCell ref="T42:T43"/>
    <mergeCell ref="O44:O45"/>
    <mergeCell ref="P44:P45"/>
    <mergeCell ref="S46:S47"/>
    <mergeCell ref="T46:T47"/>
    <mergeCell ref="U46:U47"/>
    <mergeCell ref="A48:A49"/>
    <mergeCell ref="B48:D48"/>
    <mergeCell ref="E48:G48"/>
    <mergeCell ref="H48:J48"/>
    <mergeCell ref="K48:M49"/>
    <mergeCell ref="N48:N49"/>
    <mergeCell ref="O48:O49"/>
    <mergeCell ref="P48:P49"/>
    <mergeCell ref="Q48:Q49"/>
    <mergeCell ref="R48:R49"/>
    <mergeCell ref="P52:P53"/>
    <mergeCell ref="Q52:Q53"/>
    <mergeCell ref="R52:R53"/>
    <mergeCell ref="A52:A53"/>
    <mergeCell ref="B52:D53"/>
    <mergeCell ref="E52:G52"/>
    <mergeCell ref="H52:J52"/>
    <mergeCell ref="K52:M52"/>
    <mergeCell ref="S52:S53"/>
    <mergeCell ref="T52:T53"/>
    <mergeCell ref="U52:U53"/>
    <mergeCell ref="N52:N53"/>
    <mergeCell ref="O52:O53"/>
    <mergeCell ref="P54:P55"/>
    <mergeCell ref="Q54:Q55"/>
    <mergeCell ref="R54:R55"/>
    <mergeCell ref="S54:S55"/>
    <mergeCell ref="A56:A57"/>
    <mergeCell ref="B56:D56"/>
    <mergeCell ref="E56:G56"/>
    <mergeCell ref="H56:J57"/>
    <mergeCell ref="K56:M56"/>
    <mergeCell ref="N56:N57"/>
    <mergeCell ref="Q56:Q57"/>
    <mergeCell ref="R56:R57"/>
    <mergeCell ref="S56:S57"/>
    <mergeCell ref="T56:T57"/>
    <mergeCell ref="T54:T55"/>
    <mergeCell ref="B51:D51"/>
    <mergeCell ref="E51:G51"/>
    <mergeCell ref="H51:J51"/>
    <mergeCell ref="K51:M51"/>
    <mergeCell ref="B64:D64"/>
    <mergeCell ref="E64:G65"/>
    <mergeCell ref="H64:J64"/>
    <mergeCell ref="K64:M64"/>
    <mergeCell ref="A66:A67"/>
    <mergeCell ref="B66:D66"/>
    <mergeCell ref="E66:G66"/>
    <mergeCell ref="H66:J67"/>
    <mergeCell ref="U54:U55"/>
    <mergeCell ref="U56:U57"/>
    <mergeCell ref="A58:A59"/>
    <mergeCell ref="B58:D58"/>
    <mergeCell ref="E58:G58"/>
    <mergeCell ref="H58:J58"/>
    <mergeCell ref="K58:M59"/>
    <mergeCell ref="N58:N59"/>
    <mergeCell ref="O58:O59"/>
    <mergeCell ref="O56:O57"/>
    <mergeCell ref="P56:P57"/>
    <mergeCell ref="P58:P59"/>
    <mergeCell ref="Q58:Q59"/>
    <mergeCell ref="R58:R59"/>
    <mergeCell ref="S58:S59"/>
    <mergeCell ref="T58:T59"/>
    <mergeCell ref="U58:U59"/>
    <mergeCell ref="A54:A55"/>
    <mergeCell ref="B54:D54"/>
    <mergeCell ref="E54:G55"/>
    <mergeCell ref="H54:J54"/>
    <mergeCell ref="K54:M54"/>
    <mergeCell ref="N54:N55"/>
    <mergeCell ref="O54:O55"/>
    <mergeCell ref="A68:A69"/>
    <mergeCell ref="B68:D68"/>
    <mergeCell ref="E68:G68"/>
    <mergeCell ref="H68:J68"/>
    <mergeCell ref="K68:M69"/>
    <mergeCell ref="N68:N69"/>
    <mergeCell ref="N66:N67"/>
    <mergeCell ref="O66:O67"/>
    <mergeCell ref="T66:T67"/>
    <mergeCell ref="B61:D61"/>
    <mergeCell ref="E61:G61"/>
    <mergeCell ref="H61:J61"/>
    <mergeCell ref="K61:M61"/>
    <mergeCell ref="N62:N63"/>
    <mergeCell ref="A62:A63"/>
    <mergeCell ref="B62:D63"/>
    <mergeCell ref="E62:G62"/>
    <mergeCell ref="H62:J62"/>
    <mergeCell ref="K62:M62"/>
    <mergeCell ref="O68:O69"/>
    <mergeCell ref="P68:P69"/>
    <mergeCell ref="Q68:Q69"/>
    <mergeCell ref="S62:S63"/>
    <mergeCell ref="T62:T63"/>
    <mergeCell ref="O62:O63"/>
    <mergeCell ref="P62:P63"/>
    <mergeCell ref="Q62:Q63"/>
    <mergeCell ref="R62:R63"/>
    <mergeCell ref="O64:O65"/>
    <mergeCell ref="P64:P65"/>
    <mergeCell ref="Q64:Q65"/>
    <mergeCell ref="A64:A65"/>
    <mergeCell ref="E71:G71"/>
    <mergeCell ref="H71:J71"/>
    <mergeCell ref="K71:M71"/>
    <mergeCell ref="S72:S73"/>
    <mergeCell ref="T72:T73"/>
    <mergeCell ref="O72:O73"/>
    <mergeCell ref="P72:P73"/>
    <mergeCell ref="Q72:Q73"/>
    <mergeCell ref="R72:R73"/>
    <mergeCell ref="K66:M66"/>
    <mergeCell ref="N64:N65"/>
    <mergeCell ref="P66:P67"/>
    <mergeCell ref="Q66:Q67"/>
    <mergeCell ref="R66:R67"/>
    <mergeCell ref="S66:S67"/>
    <mergeCell ref="T64:T65"/>
    <mergeCell ref="U64:U65"/>
    <mergeCell ref="S64:S65"/>
    <mergeCell ref="R64:R65"/>
    <mergeCell ref="K72:M72"/>
    <mergeCell ref="U66:U67"/>
    <mergeCell ref="S68:S69"/>
    <mergeCell ref="T68:T69"/>
    <mergeCell ref="U72:U73"/>
    <mergeCell ref="U68:U69"/>
    <mergeCell ref="N72:N73"/>
    <mergeCell ref="P78:P79"/>
    <mergeCell ref="Q78:Q79"/>
    <mergeCell ref="R78:R79"/>
    <mergeCell ref="S78:S79"/>
    <mergeCell ref="T78:T79"/>
    <mergeCell ref="U74:U75"/>
    <mergeCell ref="A76:A77"/>
    <mergeCell ref="B76:D76"/>
    <mergeCell ref="E76:G76"/>
    <mergeCell ref="H76:J77"/>
    <mergeCell ref="K76:M76"/>
    <mergeCell ref="N76:N77"/>
    <mergeCell ref="N74:N75"/>
    <mergeCell ref="O74:O75"/>
    <mergeCell ref="P74:P75"/>
    <mergeCell ref="P76:P77"/>
    <mergeCell ref="Q76:Q77"/>
    <mergeCell ref="R76:R77"/>
    <mergeCell ref="S76:S77"/>
    <mergeCell ref="T76:T77"/>
    <mergeCell ref="T74:T75"/>
    <mergeCell ref="Q74:Q75"/>
    <mergeCell ref="A74:A75"/>
    <mergeCell ref="B74:D74"/>
    <mergeCell ref="E74:G75"/>
    <mergeCell ref="H74:J74"/>
    <mergeCell ref="K74:M74"/>
    <mergeCell ref="W2:W3"/>
    <mergeCell ref="W4:W5"/>
    <mergeCell ref="W6:W7"/>
    <mergeCell ref="W8:W9"/>
    <mergeCell ref="W12:W13"/>
    <mergeCell ref="W14:W15"/>
    <mergeCell ref="W96:W97"/>
    <mergeCell ref="W98:W99"/>
    <mergeCell ref="A72:A73"/>
    <mergeCell ref="B72:D73"/>
    <mergeCell ref="E72:G72"/>
    <mergeCell ref="H72:J72"/>
    <mergeCell ref="B71:D71"/>
    <mergeCell ref="A78:A79"/>
    <mergeCell ref="B78:D78"/>
    <mergeCell ref="E78:G78"/>
    <mergeCell ref="H78:J78"/>
    <mergeCell ref="K78:M79"/>
    <mergeCell ref="N78:N79"/>
    <mergeCell ref="O78:O79"/>
    <mergeCell ref="O76:O77"/>
    <mergeCell ref="W26:W27"/>
    <mergeCell ref="W28:W29"/>
    <mergeCell ref="W32:W33"/>
    <mergeCell ref="W34:W35"/>
    <mergeCell ref="W76:W77"/>
    <mergeCell ref="W78:W79"/>
    <mergeCell ref="W46:W47"/>
    <mergeCell ref="W48:W49"/>
    <mergeCell ref="W52:W53"/>
    <mergeCell ref="W54:W55"/>
    <mergeCell ref="W36:W37"/>
    <mergeCell ref="W112:W113"/>
    <mergeCell ref="W114:W115"/>
    <mergeCell ref="W82:W83"/>
    <mergeCell ref="W84:W85"/>
    <mergeCell ref="W66:W67"/>
    <mergeCell ref="W68:W69"/>
    <mergeCell ref="W72:W73"/>
    <mergeCell ref="W74:W75"/>
    <mergeCell ref="U78:U79"/>
    <mergeCell ref="U76:U77"/>
    <mergeCell ref="R74:R75"/>
    <mergeCell ref="S74:S75"/>
    <mergeCell ref="R68:R69"/>
    <mergeCell ref="W16:W17"/>
    <mergeCell ref="W18:W19"/>
    <mergeCell ref="W22:W23"/>
    <mergeCell ref="W24:W25"/>
    <mergeCell ref="W38:W39"/>
    <mergeCell ref="W42:W43"/>
    <mergeCell ref="W44:W45"/>
    <mergeCell ref="U62:U63"/>
    <mergeCell ref="S48:S49"/>
    <mergeCell ref="T48:T49"/>
    <mergeCell ref="U48:U49"/>
    <mergeCell ref="U44:U45"/>
    <mergeCell ref="T38:T39"/>
    <mergeCell ref="U38:U39"/>
    <mergeCell ref="U42:U43"/>
    <mergeCell ref="U84:U85"/>
    <mergeCell ref="U86:U87"/>
    <mergeCell ref="U82:U83"/>
    <mergeCell ref="U88:U89"/>
    <mergeCell ref="X74:X75"/>
    <mergeCell ref="X76:X77"/>
    <mergeCell ref="X78:X79"/>
    <mergeCell ref="X122:X123"/>
    <mergeCell ref="X124:X125"/>
    <mergeCell ref="X68:X69"/>
    <mergeCell ref="W128:W129"/>
    <mergeCell ref="W132:W133"/>
    <mergeCell ref="W134:W135"/>
    <mergeCell ref="W116:W117"/>
    <mergeCell ref="W118:W119"/>
    <mergeCell ref="X32:X33"/>
    <mergeCell ref="X34:X35"/>
    <mergeCell ref="X36:X37"/>
    <mergeCell ref="X38:X39"/>
    <mergeCell ref="X72:X73"/>
    <mergeCell ref="W160:W161"/>
    <mergeCell ref="X114:X115"/>
    <mergeCell ref="X116:X117"/>
    <mergeCell ref="W102:W103"/>
    <mergeCell ref="W104:W105"/>
    <mergeCell ref="W86:W87"/>
    <mergeCell ref="W88:W89"/>
    <mergeCell ref="W92:W93"/>
    <mergeCell ref="W94:W95"/>
    <mergeCell ref="W56:W57"/>
    <mergeCell ref="W58:W59"/>
    <mergeCell ref="W62:W63"/>
    <mergeCell ref="W64:W65"/>
    <mergeCell ref="W124:W125"/>
    <mergeCell ref="W106:W107"/>
    <mergeCell ref="W108:W109"/>
    <mergeCell ref="X2:X3"/>
    <mergeCell ref="X4:X5"/>
    <mergeCell ref="X6:X7"/>
    <mergeCell ref="X8:X9"/>
    <mergeCell ref="W146:W147"/>
    <mergeCell ref="W148:W149"/>
    <mergeCell ref="W152:W153"/>
    <mergeCell ref="W154:W155"/>
    <mergeCell ref="W136:W137"/>
    <mergeCell ref="X42:X43"/>
    <mergeCell ref="X44:X45"/>
    <mergeCell ref="X46:X47"/>
    <mergeCell ref="X48:X49"/>
    <mergeCell ref="W156:W157"/>
    <mergeCell ref="W158:W159"/>
    <mergeCell ref="W138:W139"/>
    <mergeCell ref="W142:W143"/>
    <mergeCell ref="W144:W145"/>
    <mergeCell ref="W126:W127"/>
    <mergeCell ref="X66:X67"/>
    <mergeCell ref="W122:W123"/>
    <mergeCell ref="X52:X53"/>
    <mergeCell ref="X54:X55"/>
    <mergeCell ref="X56:X57"/>
    <mergeCell ref="X58:X59"/>
    <mergeCell ref="X118:X119"/>
    <mergeCell ref="X24:X25"/>
    <mergeCell ref="X26:X27"/>
    <mergeCell ref="X28:X29"/>
    <mergeCell ref="X12:X13"/>
    <mergeCell ref="X14:X15"/>
    <mergeCell ref="X16:X17"/>
    <mergeCell ref="X18:X19"/>
    <mergeCell ref="X62:X63"/>
    <mergeCell ref="X64:X65"/>
    <mergeCell ref="X82:X83"/>
    <mergeCell ref="X84:X85"/>
    <mergeCell ref="X86:X87"/>
    <mergeCell ref="X88:X89"/>
    <mergeCell ref="X22:X23"/>
    <mergeCell ref="X160:X161"/>
    <mergeCell ref="X142:X143"/>
    <mergeCell ref="X144:X145"/>
    <mergeCell ref="X146:X147"/>
    <mergeCell ref="X148:X149"/>
    <mergeCell ref="X132:X133"/>
    <mergeCell ref="X156:X157"/>
    <mergeCell ref="X158:X159"/>
    <mergeCell ref="X92:X93"/>
    <mergeCell ref="X94:X95"/>
    <mergeCell ref="X96:X97"/>
    <mergeCell ref="X98:X99"/>
    <mergeCell ref="X134:X135"/>
    <mergeCell ref="X136:X137"/>
    <mergeCell ref="X138:X139"/>
    <mergeCell ref="X126:X127"/>
    <mergeCell ref="X102:X103"/>
    <mergeCell ref="X104:X105"/>
    <mergeCell ref="X106:X107"/>
    <mergeCell ref="X108:X109"/>
    <mergeCell ref="X152:X153"/>
    <mergeCell ref="X154:X155"/>
    <mergeCell ref="X128:X129"/>
    <mergeCell ref="X112:X113"/>
  </mergeCells>
  <phoneticPr fontId="3"/>
  <printOptions horizontalCentered="1" verticalCentered="1"/>
  <pageMargins left="0" right="0" top="0.59055118110236227" bottom="0" header="0.31496062992125984" footer="0.51181102362204722"/>
  <pageSetup paperSize="9" orientation="portrait" horizontalDpi="4294967293" r:id="rId1"/>
  <headerFooter alignWithMargins="0">
    <oddHeader>&amp;C第48回大分県スポーツ少年団サッカー交流大会・予選結果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BX42"/>
  <sheetViews>
    <sheetView tabSelected="1" view="pageBreakPreview" zoomScale="90" zoomScaleNormal="85" zoomScaleSheetLayoutView="90" workbookViewId="0"/>
  </sheetViews>
  <sheetFormatPr defaultColWidth="2.109375" defaultRowHeight="13.5" customHeight="1"/>
  <cols>
    <col min="1" max="5" width="2.109375" style="162"/>
    <col min="6" max="6" width="2.6640625" style="162" bestFit="1" customWidth="1"/>
    <col min="7" max="7" width="3.33203125" style="162" bestFit="1" customWidth="1"/>
    <col min="8" max="9" width="2.6640625" style="162" bestFit="1" customWidth="1"/>
    <col min="10" max="10" width="3.33203125" style="162" bestFit="1" customWidth="1"/>
    <col min="11" max="11" width="2.6640625" style="162" bestFit="1" customWidth="1"/>
    <col min="12" max="13" width="2.88671875" style="162" bestFit="1" customWidth="1"/>
    <col min="14" max="22" width="2.6640625" style="162" bestFit="1" customWidth="1"/>
    <col min="23" max="23" width="2.88671875" style="162" bestFit="1" customWidth="1"/>
    <col min="24" max="25" width="2.6640625" style="162" bestFit="1" customWidth="1"/>
    <col min="26" max="26" width="2.88671875" style="162" bestFit="1" customWidth="1"/>
    <col min="27" max="27" width="2.6640625" style="162" bestFit="1" customWidth="1"/>
    <col min="28" max="29" width="2.88671875" style="162" bestFit="1" customWidth="1"/>
    <col min="30" max="30" width="2.6640625" style="162" bestFit="1" customWidth="1"/>
    <col min="31" max="31" width="2.88671875" style="162" bestFit="1" customWidth="1"/>
    <col min="32" max="33" width="2.6640625" style="162" bestFit="1" customWidth="1"/>
    <col min="34" max="34" width="2.88671875" style="162" bestFit="1" customWidth="1"/>
    <col min="35" max="35" width="2.6640625" style="162" bestFit="1" customWidth="1"/>
    <col min="36" max="37" width="2.109375" style="162"/>
    <col min="38" max="38" width="2.6640625" style="162" bestFit="1" customWidth="1"/>
    <col min="39" max="39" width="2.88671875" style="162" bestFit="1" customWidth="1"/>
    <col min="40" max="41" width="2.6640625" style="162" bestFit="1" customWidth="1"/>
    <col min="42" max="42" width="3" style="162" bestFit="1" customWidth="1"/>
    <col min="43" max="43" width="2.6640625" style="162" bestFit="1" customWidth="1"/>
    <col min="44" max="45" width="2.88671875" style="162" bestFit="1" customWidth="1"/>
    <col min="46" max="46" width="2.6640625" style="162" bestFit="1" customWidth="1"/>
    <col min="47" max="47" width="2.88671875" style="162" bestFit="1" customWidth="1"/>
    <col min="48" max="49" width="2.6640625" style="162" bestFit="1" customWidth="1"/>
    <col min="50" max="50" width="2.88671875" style="162" bestFit="1" customWidth="1"/>
    <col min="51" max="54" width="2.6640625" style="162" bestFit="1" customWidth="1"/>
    <col min="55" max="55" width="2.88671875" style="162" bestFit="1" customWidth="1"/>
    <col min="56" max="57" width="2.6640625" style="162" bestFit="1" customWidth="1"/>
    <col min="58" max="58" width="2.88671875" style="162" bestFit="1" customWidth="1"/>
    <col min="59" max="59" width="2.6640625" style="162" bestFit="1" customWidth="1"/>
    <col min="60" max="61" width="2.88671875" style="162" bestFit="1" customWidth="1"/>
    <col min="62" max="62" width="2.6640625" style="162" bestFit="1" customWidth="1"/>
    <col min="63" max="63" width="3" style="162" bestFit="1" customWidth="1"/>
    <col min="64" max="67" width="2.6640625" style="162" bestFit="1" customWidth="1"/>
    <col min="68" max="68" width="2.109375" style="162"/>
    <col min="69" max="69" width="4.33203125" style="162" customWidth="1"/>
    <col min="70" max="16384" width="2.109375" style="162"/>
  </cols>
  <sheetData>
    <row r="1" spans="2:76" s="155" customFormat="1" ht="41.4">
      <c r="C1" s="453" t="s">
        <v>442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</row>
    <row r="2" spans="2:76" s="155" customFormat="1" ht="13.5" customHeight="1">
      <c r="C2" s="156"/>
      <c r="D2" s="156"/>
      <c r="E2" s="156"/>
      <c r="F2" s="344" t="s">
        <v>440</v>
      </c>
      <c r="G2" s="158"/>
      <c r="H2" s="158"/>
      <c r="I2" s="158"/>
      <c r="J2" s="158"/>
      <c r="K2" s="158"/>
      <c r="L2" s="158"/>
      <c r="M2" s="158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9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</row>
    <row r="3" spans="2:76" s="155" customFormat="1" ht="13.5" customHeight="1">
      <c r="C3" s="156"/>
      <c r="D3" s="156"/>
      <c r="E3" s="156"/>
      <c r="F3" s="165" t="s">
        <v>560</v>
      </c>
      <c r="H3" s="158"/>
      <c r="I3" s="158"/>
      <c r="J3" s="158"/>
      <c r="K3" s="158"/>
      <c r="L3" s="158"/>
      <c r="M3" s="158"/>
      <c r="N3" s="160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61" t="s">
        <v>4</v>
      </c>
      <c r="AS3" s="454" t="s">
        <v>563</v>
      </c>
      <c r="AT3" s="454"/>
      <c r="AU3" s="454"/>
      <c r="AV3" s="454"/>
      <c r="AW3" s="454"/>
      <c r="AX3" s="454"/>
      <c r="AY3" s="454"/>
      <c r="AZ3" s="454"/>
      <c r="BA3" s="156"/>
      <c r="BB3" s="156"/>
      <c r="BC3" s="156"/>
      <c r="BD3" s="156"/>
      <c r="BE3" s="156"/>
      <c r="BF3" s="162"/>
      <c r="BG3" s="162"/>
      <c r="BI3" s="161" t="s">
        <v>52</v>
      </c>
      <c r="BJ3" s="348" t="s">
        <v>565</v>
      </c>
      <c r="BK3" s="164"/>
      <c r="BL3" s="156"/>
      <c r="BM3" s="156"/>
      <c r="BN3" s="156"/>
      <c r="BO3" s="156"/>
      <c r="BP3" s="156"/>
    </row>
    <row r="4" spans="2:76" s="155" customFormat="1" ht="13.5" customHeight="1">
      <c r="C4" s="156"/>
      <c r="D4" s="156"/>
      <c r="E4" s="156"/>
      <c r="F4" s="157"/>
      <c r="H4" s="157"/>
      <c r="I4" s="157"/>
      <c r="J4" s="158"/>
      <c r="K4" s="158"/>
      <c r="L4" s="158"/>
      <c r="M4" s="158"/>
      <c r="N4" s="160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454"/>
      <c r="AT4" s="454"/>
      <c r="AU4" s="454"/>
      <c r="AV4" s="454"/>
      <c r="AW4" s="454"/>
      <c r="AX4" s="454"/>
      <c r="AY4" s="454"/>
      <c r="AZ4" s="454"/>
      <c r="BA4" s="156"/>
      <c r="BB4" s="156"/>
      <c r="BC4" s="156"/>
      <c r="BD4" s="156"/>
      <c r="BE4" s="156"/>
      <c r="BF4" s="162"/>
      <c r="BG4" s="162"/>
      <c r="BI4" s="162"/>
      <c r="BJ4" s="349" t="s">
        <v>566</v>
      </c>
      <c r="BK4" s="164"/>
      <c r="BL4" s="156"/>
      <c r="BM4" s="156"/>
      <c r="BN4" s="156"/>
      <c r="BO4" s="156"/>
      <c r="BP4" s="156"/>
    </row>
    <row r="5" spans="2:76" ht="13.5" customHeight="1">
      <c r="J5" s="165"/>
      <c r="K5" s="165"/>
      <c r="L5" s="165"/>
      <c r="M5" s="165"/>
      <c r="N5" s="165"/>
      <c r="O5" s="166"/>
      <c r="P5" s="166"/>
      <c r="AR5" s="161" t="s">
        <v>5</v>
      </c>
      <c r="AS5" s="539" t="s">
        <v>564</v>
      </c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J5" s="163"/>
      <c r="BK5" s="163"/>
    </row>
    <row r="6" spans="2:76" ht="13.5" customHeight="1">
      <c r="G6" s="166"/>
      <c r="H6" s="166"/>
      <c r="I6" s="166"/>
      <c r="J6" s="166"/>
      <c r="K6" s="166"/>
      <c r="L6" s="166"/>
      <c r="M6" s="166"/>
      <c r="N6" s="166"/>
      <c r="O6" s="166"/>
      <c r="P6" s="166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I6" s="161" t="s">
        <v>54</v>
      </c>
      <c r="BJ6" s="346" t="s">
        <v>567</v>
      </c>
      <c r="BK6" s="163"/>
    </row>
    <row r="7" spans="2:76" ht="13.5" customHeight="1">
      <c r="G7" s="166"/>
      <c r="H7" s="166"/>
      <c r="I7" s="166"/>
      <c r="J7" s="166"/>
      <c r="K7" s="166"/>
      <c r="L7" s="166"/>
      <c r="M7" s="166"/>
      <c r="N7" s="166"/>
      <c r="O7" s="166"/>
      <c r="P7" s="166"/>
      <c r="AR7" s="161" t="s">
        <v>53</v>
      </c>
      <c r="AS7" s="455" t="s">
        <v>579</v>
      </c>
      <c r="AT7" s="455"/>
      <c r="AU7" s="455"/>
      <c r="AV7" s="455"/>
      <c r="AW7" s="455"/>
      <c r="AX7" s="455"/>
      <c r="AY7" s="455"/>
      <c r="AZ7" s="455"/>
      <c r="BA7" s="455"/>
      <c r="BB7" s="455"/>
      <c r="BJ7" s="346" t="s">
        <v>568</v>
      </c>
    </row>
    <row r="8" spans="2:76" ht="13.5" customHeight="1" thickBot="1"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AF8" s="168" t="s">
        <v>177</v>
      </c>
      <c r="AG8" s="169"/>
      <c r="AI8" s="170"/>
      <c r="AL8" s="170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J8" s="346" t="s">
        <v>569</v>
      </c>
      <c r="BK8" s="163"/>
    </row>
    <row r="9" spans="2:76" ht="13.5" customHeight="1">
      <c r="G9" s="166"/>
      <c r="H9" s="166"/>
      <c r="I9" s="166"/>
      <c r="J9" s="166"/>
      <c r="K9" s="166"/>
      <c r="L9" s="166"/>
      <c r="M9" s="166"/>
      <c r="N9" s="166"/>
      <c r="O9" s="166"/>
      <c r="P9" s="166"/>
      <c r="AF9" s="456" t="s">
        <v>563</v>
      </c>
      <c r="AG9" s="457"/>
      <c r="AH9" s="457"/>
      <c r="AI9" s="457"/>
      <c r="AJ9" s="457"/>
      <c r="AK9" s="457"/>
      <c r="AL9" s="457"/>
      <c r="AM9" s="457"/>
      <c r="AN9" s="457"/>
      <c r="AO9" s="458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J9" s="347" t="s">
        <v>570</v>
      </c>
      <c r="BK9" s="163"/>
    </row>
    <row r="10" spans="2:76" ht="13.5" customHeight="1" thickBot="1">
      <c r="AF10" s="459"/>
      <c r="AG10" s="460"/>
      <c r="AH10" s="460"/>
      <c r="AI10" s="460"/>
      <c r="AJ10" s="460"/>
      <c r="AK10" s="460"/>
      <c r="AL10" s="460"/>
      <c r="AM10" s="460"/>
      <c r="AN10" s="460"/>
      <c r="AO10" s="461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</row>
    <row r="11" spans="2:76" ht="13.5" customHeight="1">
      <c r="K11" s="171"/>
      <c r="AG11" s="170"/>
      <c r="AH11" s="170"/>
      <c r="AI11" s="170"/>
      <c r="AJ11" s="254"/>
      <c r="AK11" s="253"/>
      <c r="AL11" s="172"/>
      <c r="AM11" s="170"/>
      <c r="AN11" s="170"/>
      <c r="AQ11" s="173"/>
      <c r="BI11" s="161" t="s">
        <v>6</v>
      </c>
      <c r="BJ11" s="347" t="s">
        <v>574</v>
      </c>
      <c r="BK11" s="163"/>
      <c r="BO11" s="174"/>
    </row>
    <row r="12" spans="2:76" ht="13.5" customHeight="1" thickBot="1">
      <c r="T12" s="170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462">
        <v>0</v>
      </c>
      <c r="AJ12" s="463"/>
      <c r="AK12" s="464">
        <v>8</v>
      </c>
      <c r="AL12" s="465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170"/>
      <c r="BJ12" s="346" t="s">
        <v>571</v>
      </c>
      <c r="BK12" s="163"/>
    </row>
    <row r="13" spans="2:76" ht="13.5" customHeight="1" thickTop="1">
      <c r="B13" s="443" t="s">
        <v>556</v>
      </c>
      <c r="C13" s="444"/>
      <c r="D13" s="444"/>
      <c r="E13" s="444"/>
      <c r="F13" s="444"/>
      <c r="U13" s="176"/>
      <c r="AG13" s="467">
        <v>0.65277777777777779</v>
      </c>
      <c r="AH13" s="467"/>
      <c r="AI13" s="467"/>
      <c r="AJ13" s="467"/>
      <c r="AK13" s="467"/>
      <c r="AL13" s="467"/>
      <c r="AM13" s="467"/>
      <c r="AN13" s="467"/>
      <c r="AZ13" s="177"/>
      <c r="BA13" s="176"/>
      <c r="BJ13" s="346" t="s">
        <v>572</v>
      </c>
      <c r="BK13" s="163"/>
    </row>
    <row r="14" spans="2:76" ht="13.5" customHeight="1">
      <c r="B14" s="444"/>
      <c r="C14" s="444"/>
      <c r="D14" s="444"/>
      <c r="E14" s="444"/>
      <c r="F14" s="444"/>
      <c r="P14" s="468" t="s">
        <v>562</v>
      </c>
      <c r="Q14" s="469"/>
      <c r="R14" s="469"/>
      <c r="S14" s="469"/>
      <c r="T14" s="469"/>
      <c r="U14" s="469"/>
      <c r="V14" s="469"/>
      <c r="W14" s="469"/>
      <c r="X14" s="469"/>
      <c r="Y14" s="470"/>
      <c r="AF14" s="474" t="s">
        <v>557</v>
      </c>
      <c r="AG14" s="474"/>
      <c r="AH14" s="474"/>
      <c r="AI14" s="474"/>
      <c r="AJ14" s="474"/>
      <c r="AK14" s="474"/>
      <c r="AL14" s="474"/>
      <c r="AM14" s="474"/>
      <c r="AN14" s="474"/>
      <c r="AO14" s="474"/>
      <c r="AV14" s="475" t="s">
        <v>563</v>
      </c>
      <c r="AW14" s="476"/>
      <c r="AX14" s="476"/>
      <c r="AY14" s="476"/>
      <c r="AZ14" s="476"/>
      <c r="BA14" s="476"/>
      <c r="BB14" s="476"/>
      <c r="BC14" s="476"/>
      <c r="BD14" s="476"/>
      <c r="BE14" s="477"/>
      <c r="BJ14" s="347" t="s">
        <v>573</v>
      </c>
      <c r="BK14" s="163"/>
    </row>
    <row r="15" spans="2:76" ht="13.5" customHeight="1">
      <c r="B15" s="444"/>
      <c r="C15" s="444"/>
      <c r="D15" s="444"/>
      <c r="E15" s="444"/>
      <c r="F15" s="444"/>
      <c r="P15" s="471"/>
      <c r="Q15" s="472"/>
      <c r="R15" s="472"/>
      <c r="S15" s="472"/>
      <c r="T15" s="472"/>
      <c r="U15" s="472"/>
      <c r="V15" s="472"/>
      <c r="W15" s="472"/>
      <c r="X15" s="472"/>
      <c r="Y15" s="473"/>
      <c r="AG15" s="178"/>
      <c r="AH15" s="178"/>
      <c r="AI15" s="178"/>
      <c r="AJ15" s="178"/>
      <c r="AK15" s="178"/>
      <c r="AL15" s="178"/>
      <c r="AM15" s="178"/>
      <c r="AN15" s="178"/>
      <c r="AV15" s="478"/>
      <c r="AW15" s="462"/>
      <c r="AX15" s="462"/>
      <c r="AY15" s="462"/>
      <c r="AZ15" s="462"/>
      <c r="BA15" s="462"/>
      <c r="BB15" s="462"/>
      <c r="BC15" s="462"/>
      <c r="BD15" s="462"/>
      <c r="BE15" s="479"/>
      <c r="BL15" s="161"/>
      <c r="BX15" s="179"/>
    </row>
    <row r="16" spans="2:76" s="170" customFormat="1" ht="13.5" customHeight="1" thickBot="1">
      <c r="M16" s="330"/>
      <c r="N16" s="330"/>
      <c r="O16" s="330"/>
      <c r="P16" s="330"/>
      <c r="Q16" s="330"/>
      <c r="R16" s="337">
        <v>0</v>
      </c>
      <c r="S16" s="480"/>
      <c r="T16" s="481"/>
      <c r="U16" s="482"/>
      <c r="V16" s="483"/>
      <c r="W16" s="345">
        <v>0</v>
      </c>
      <c r="X16" s="350" t="s">
        <v>578</v>
      </c>
      <c r="Y16" s="181"/>
      <c r="Z16" s="181"/>
      <c r="AA16" s="181"/>
      <c r="AB16" s="181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330"/>
      <c r="AT16" s="330"/>
      <c r="AU16" s="330"/>
      <c r="AV16" s="330"/>
      <c r="AW16" s="330"/>
      <c r="AX16" s="337">
        <v>3</v>
      </c>
      <c r="AY16" s="480"/>
      <c r="AZ16" s="481"/>
      <c r="BA16" s="482"/>
      <c r="BB16" s="483"/>
      <c r="BC16" s="345">
        <v>2</v>
      </c>
      <c r="BD16" s="181"/>
      <c r="BE16" s="181"/>
      <c r="BF16" s="181"/>
      <c r="BG16" s="181"/>
      <c r="BH16" s="181"/>
      <c r="BX16" s="121"/>
    </row>
    <row r="17" spans="2:68" s="170" customFormat="1" ht="13.5" customHeight="1" thickTop="1">
      <c r="M17" s="182"/>
      <c r="Q17" s="445">
        <v>0.5625</v>
      </c>
      <c r="R17" s="446"/>
      <c r="S17" s="446"/>
      <c r="T17" s="446"/>
      <c r="U17" s="446"/>
      <c r="V17" s="446"/>
      <c r="W17" s="446"/>
      <c r="X17" s="446"/>
      <c r="AB17" s="183"/>
      <c r="AS17" s="182"/>
      <c r="AW17" s="445">
        <v>0.5625</v>
      </c>
      <c r="AX17" s="446"/>
      <c r="AY17" s="446"/>
      <c r="AZ17" s="446"/>
      <c r="BA17" s="446"/>
      <c r="BB17" s="446"/>
      <c r="BC17" s="446"/>
      <c r="BD17" s="446"/>
      <c r="BI17" s="182"/>
    </row>
    <row r="18" spans="2:68" s="170" customFormat="1" ht="13.5" customHeight="1">
      <c r="M18" s="182"/>
      <c r="P18" s="474" t="s">
        <v>557</v>
      </c>
      <c r="Q18" s="474"/>
      <c r="R18" s="474"/>
      <c r="S18" s="474"/>
      <c r="T18" s="474"/>
      <c r="U18" s="474"/>
      <c r="V18" s="474"/>
      <c r="W18" s="474"/>
      <c r="X18" s="474"/>
      <c r="Y18" s="474"/>
      <c r="AB18" s="183"/>
      <c r="AS18" s="182"/>
      <c r="AV18" s="474" t="s">
        <v>558</v>
      </c>
      <c r="AW18" s="474"/>
      <c r="AX18" s="474"/>
      <c r="AY18" s="474"/>
      <c r="AZ18" s="474"/>
      <c r="BA18" s="474"/>
      <c r="BB18" s="474"/>
      <c r="BC18" s="474"/>
      <c r="BD18" s="474"/>
      <c r="BE18" s="474"/>
      <c r="BI18" s="182"/>
    </row>
    <row r="19" spans="2:68" s="170" customFormat="1" ht="13.5" customHeight="1">
      <c r="M19" s="182"/>
      <c r="T19" s="496" t="s">
        <v>559</v>
      </c>
      <c r="U19" s="496"/>
      <c r="AB19" s="183"/>
      <c r="AS19" s="182"/>
      <c r="AZ19" s="496" t="s">
        <v>559</v>
      </c>
      <c r="BA19" s="496"/>
      <c r="BI19" s="182"/>
    </row>
    <row r="20" spans="2:68" s="170" customFormat="1" ht="13.5" customHeight="1">
      <c r="M20" s="187"/>
      <c r="AB20" s="188"/>
      <c r="AC20" s="175"/>
      <c r="AS20" s="187"/>
      <c r="BI20" s="187"/>
    </row>
    <row r="21" spans="2:68" s="170" customFormat="1" ht="23.25" customHeight="1">
      <c r="H21" s="488" t="s">
        <v>562</v>
      </c>
      <c r="I21" s="489"/>
      <c r="J21" s="489"/>
      <c r="K21" s="489"/>
      <c r="L21" s="489"/>
      <c r="M21" s="489"/>
      <c r="N21" s="489"/>
      <c r="O21" s="489"/>
      <c r="P21" s="489"/>
      <c r="Q21" s="490"/>
      <c r="R21" s="189"/>
      <c r="S21" s="189"/>
      <c r="T21" s="189"/>
      <c r="U21" s="189"/>
      <c r="V21" s="189"/>
      <c r="W21" s="189"/>
      <c r="X21" s="491" t="s">
        <v>577</v>
      </c>
      <c r="Y21" s="483"/>
      <c r="Z21" s="483"/>
      <c r="AA21" s="483"/>
      <c r="AB21" s="483"/>
      <c r="AC21" s="483"/>
      <c r="AD21" s="483"/>
      <c r="AE21" s="483"/>
      <c r="AF21" s="483"/>
      <c r="AG21" s="492"/>
      <c r="AH21" s="189"/>
      <c r="AI21" s="189"/>
      <c r="AJ21" s="189"/>
      <c r="AK21" s="189"/>
      <c r="AL21" s="189"/>
      <c r="AM21" s="189"/>
      <c r="AN21" s="488" t="s">
        <v>576</v>
      </c>
      <c r="AO21" s="489"/>
      <c r="AP21" s="489"/>
      <c r="AQ21" s="489"/>
      <c r="AR21" s="489"/>
      <c r="AS21" s="489"/>
      <c r="AT21" s="489"/>
      <c r="AU21" s="489"/>
      <c r="AV21" s="489"/>
      <c r="AW21" s="490"/>
      <c r="AX21" s="189"/>
      <c r="AY21" s="189"/>
      <c r="AZ21" s="189"/>
      <c r="BA21" s="189"/>
      <c r="BB21" s="189"/>
      <c r="BC21" s="189"/>
      <c r="BD21" s="491" t="s">
        <v>575</v>
      </c>
      <c r="BE21" s="483"/>
      <c r="BF21" s="483"/>
      <c r="BG21" s="483"/>
      <c r="BH21" s="483"/>
      <c r="BI21" s="483"/>
      <c r="BJ21" s="483"/>
      <c r="BK21" s="483"/>
      <c r="BL21" s="483"/>
      <c r="BM21" s="492"/>
    </row>
    <row r="22" spans="2:68" s="170" customFormat="1" ht="19.5" customHeight="1" thickBot="1">
      <c r="B22" s="466" t="s">
        <v>444</v>
      </c>
      <c r="C22" s="466"/>
      <c r="D22" s="466"/>
      <c r="E22" s="466"/>
      <c r="H22" s="190"/>
      <c r="I22" s="315"/>
      <c r="J22" s="316">
        <v>0</v>
      </c>
      <c r="K22" s="316"/>
      <c r="L22" s="317"/>
      <c r="M22" s="193"/>
      <c r="N22" s="343"/>
      <c r="O22" s="343">
        <v>0</v>
      </c>
      <c r="P22" s="194"/>
      <c r="Q22" s="195"/>
      <c r="R22" s="180"/>
      <c r="S22" s="180"/>
      <c r="T22" s="180"/>
      <c r="U22" s="180"/>
      <c r="V22" s="180"/>
      <c r="W22" s="180"/>
      <c r="X22" s="180"/>
      <c r="Y22" s="196"/>
      <c r="Z22" s="290">
        <v>0</v>
      </c>
      <c r="AA22" s="290"/>
      <c r="AB22" s="197"/>
      <c r="AC22" s="305"/>
      <c r="AD22" s="316"/>
      <c r="AE22" s="316">
        <v>3</v>
      </c>
      <c r="AF22" s="306"/>
      <c r="AG22" s="180"/>
      <c r="AH22" s="180"/>
      <c r="AI22" s="180"/>
      <c r="AJ22" s="180"/>
      <c r="AK22" s="180"/>
      <c r="AL22" s="180"/>
      <c r="AM22" s="180"/>
      <c r="AN22" s="180"/>
      <c r="AO22" s="316"/>
      <c r="AP22" s="316">
        <v>2</v>
      </c>
      <c r="AQ22" s="316"/>
      <c r="AR22" s="317"/>
      <c r="AS22" s="230"/>
      <c r="AT22" s="290"/>
      <c r="AU22" s="290">
        <v>0</v>
      </c>
      <c r="AV22" s="290"/>
      <c r="AW22" s="180"/>
      <c r="AX22" s="180"/>
      <c r="AY22" s="180"/>
      <c r="AZ22" s="180"/>
      <c r="BA22" s="180"/>
      <c r="BB22" s="180"/>
      <c r="BC22" s="180"/>
      <c r="BD22" s="180"/>
      <c r="BE22" s="191"/>
      <c r="BF22" s="192">
        <v>0</v>
      </c>
      <c r="BG22" s="192"/>
      <c r="BH22" s="197"/>
      <c r="BI22" s="305"/>
      <c r="BJ22" s="316"/>
      <c r="BK22" s="316">
        <v>2</v>
      </c>
      <c r="BL22" s="306"/>
    </row>
    <row r="23" spans="2:68" s="198" customFormat="1" ht="13.5" customHeight="1" thickTop="1">
      <c r="B23" s="466"/>
      <c r="C23" s="466"/>
      <c r="D23" s="466"/>
      <c r="E23" s="466"/>
      <c r="H23" s="199"/>
      <c r="L23" s="484">
        <v>9</v>
      </c>
      <c r="M23" s="485"/>
      <c r="Q23" s="201"/>
      <c r="X23" s="199"/>
      <c r="AB23" s="484">
        <v>9</v>
      </c>
      <c r="AC23" s="485"/>
      <c r="AF23" s="205"/>
      <c r="AG23" s="201"/>
      <c r="AN23" s="199"/>
      <c r="AO23" s="206"/>
      <c r="AR23" s="484">
        <v>10</v>
      </c>
      <c r="AS23" s="485"/>
      <c r="AV23" s="205"/>
      <c r="AW23" s="201"/>
      <c r="BD23" s="199"/>
      <c r="BE23" s="202"/>
      <c r="BF23" s="200"/>
      <c r="BG23" s="200"/>
      <c r="BH23" s="486">
        <v>11</v>
      </c>
      <c r="BI23" s="485"/>
      <c r="BM23" s="201"/>
    </row>
    <row r="24" spans="2:68" s="198" customFormat="1" ht="13.5" customHeight="1">
      <c r="B24" s="466"/>
      <c r="C24" s="466"/>
      <c r="D24" s="466"/>
      <c r="E24" s="466"/>
      <c r="H24" s="203"/>
      <c r="I24" s="204"/>
      <c r="K24" s="487">
        <v>0.56944444444444442</v>
      </c>
      <c r="L24" s="485"/>
      <c r="M24" s="485"/>
      <c r="N24" s="485"/>
      <c r="Q24" s="201"/>
      <c r="X24" s="203"/>
      <c r="Y24" s="204"/>
      <c r="AA24" s="487">
        <v>0.56944444444444442</v>
      </c>
      <c r="AB24" s="485"/>
      <c r="AC24" s="485"/>
      <c r="AD24" s="485"/>
      <c r="AF24" s="205"/>
      <c r="AG24" s="201"/>
      <c r="AN24" s="199"/>
      <c r="AO24" s="206"/>
      <c r="AQ24" s="487">
        <v>0.60416666666666663</v>
      </c>
      <c r="AR24" s="485"/>
      <c r="AS24" s="485"/>
      <c r="AT24" s="485"/>
      <c r="AV24" s="205"/>
      <c r="AW24" s="201"/>
      <c r="BD24" s="199"/>
      <c r="BE24" s="206"/>
      <c r="BG24" s="487">
        <v>0.60416666666666663</v>
      </c>
      <c r="BH24" s="485"/>
      <c r="BI24" s="485"/>
      <c r="BJ24" s="485"/>
      <c r="BL24" s="203"/>
      <c r="BM24" s="204"/>
    </row>
    <row r="25" spans="2:68" s="198" customFormat="1" ht="13.5" customHeight="1">
      <c r="H25" s="199"/>
      <c r="I25" s="493" t="s">
        <v>449</v>
      </c>
      <c r="J25" s="494"/>
      <c r="K25" s="494"/>
      <c r="L25" s="494"/>
      <c r="M25" s="494"/>
      <c r="N25" s="494"/>
      <c r="O25" s="494"/>
      <c r="P25" s="495"/>
      <c r="Q25" s="201"/>
      <c r="X25" s="199"/>
      <c r="Y25" s="493" t="s">
        <v>450</v>
      </c>
      <c r="Z25" s="494"/>
      <c r="AA25" s="494"/>
      <c r="AB25" s="494"/>
      <c r="AC25" s="494"/>
      <c r="AD25" s="494"/>
      <c r="AE25" s="494"/>
      <c r="AF25" s="495"/>
      <c r="AG25" s="201"/>
      <c r="AN25" s="199"/>
      <c r="AO25" s="493" t="s">
        <v>449</v>
      </c>
      <c r="AP25" s="494"/>
      <c r="AQ25" s="494"/>
      <c r="AR25" s="494"/>
      <c r="AS25" s="494"/>
      <c r="AT25" s="494"/>
      <c r="AU25" s="494"/>
      <c r="AV25" s="495"/>
      <c r="AW25" s="201"/>
      <c r="BD25" s="199"/>
      <c r="BE25" s="493" t="s">
        <v>450</v>
      </c>
      <c r="BF25" s="494"/>
      <c r="BG25" s="494"/>
      <c r="BH25" s="494"/>
      <c r="BI25" s="494"/>
      <c r="BJ25" s="494"/>
      <c r="BK25" s="494"/>
      <c r="BL25" s="495"/>
      <c r="BM25" s="201"/>
    </row>
    <row r="26" spans="2:68" s="198" customFormat="1" ht="13.5" customHeight="1" thickBot="1">
      <c r="G26" s="337">
        <v>1</v>
      </c>
      <c r="H26" s="338"/>
      <c r="I26" s="339"/>
      <c r="J26" s="340">
        <v>0</v>
      </c>
      <c r="K26" s="209"/>
      <c r="L26" s="447" t="s">
        <v>382</v>
      </c>
      <c r="M26" s="447"/>
      <c r="N26" s="210"/>
      <c r="O26" s="337">
        <v>1</v>
      </c>
      <c r="P26" s="338"/>
      <c r="Q26" s="339"/>
      <c r="R26" s="340">
        <v>0</v>
      </c>
      <c r="S26" s="209"/>
      <c r="T26" s="209"/>
      <c r="U26" s="209"/>
      <c r="V26" s="209"/>
      <c r="W26" s="294">
        <v>0</v>
      </c>
      <c r="X26" s="341"/>
      <c r="Y26" s="342"/>
      <c r="Z26" s="337">
        <v>1</v>
      </c>
      <c r="AA26" s="209"/>
      <c r="AB26" s="447" t="s">
        <v>382</v>
      </c>
      <c r="AC26" s="447"/>
      <c r="AD26" s="210"/>
      <c r="AE26" s="337">
        <v>1</v>
      </c>
      <c r="AF26" s="338"/>
      <c r="AG26" s="339"/>
      <c r="AH26" s="340">
        <v>1</v>
      </c>
      <c r="AI26" s="209"/>
      <c r="AJ26" s="209"/>
      <c r="AK26" s="251"/>
      <c r="AL26" s="209"/>
      <c r="AM26" s="337">
        <v>1</v>
      </c>
      <c r="AN26" s="338"/>
      <c r="AO26" s="339"/>
      <c r="AP26" s="340">
        <v>1</v>
      </c>
      <c r="AQ26" s="209"/>
      <c r="AR26" s="447" t="s">
        <v>382</v>
      </c>
      <c r="AS26" s="447"/>
      <c r="AT26" s="210"/>
      <c r="AU26" s="294">
        <v>0</v>
      </c>
      <c r="AV26" s="341"/>
      <c r="AW26" s="342"/>
      <c r="AX26" s="337">
        <v>2</v>
      </c>
      <c r="AY26" s="209"/>
      <c r="AZ26" s="209"/>
      <c r="BA26" s="209"/>
      <c r="BB26" s="209"/>
      <c r="BC26" s="337">
        <v>3</v>
      </c>
      <c r="BD26" s="338"/>
      <c r="BE26" s="339"/>
      <c r="BF26" s="340">
        <v>0</v>
      </c>
      <c r="BG26" s="209"/>
      <c r="BH26" s="447" t="s">
        <v>382</v>
      </c>
      <c r="BI26" s="447"/>
      <c r="BJ26" s="210"/>
      <c r="BK26" s="337">
        <v>4</v>
      </c>
      <c r="BL26" s="338"/>
      <c r="BM26" s="339"/>
      <c r="BN26" s="340">
        <v>0</v>
      </c>
    </row>
    <row r="27" spans="2:68" s="213" customFormat="1" ht="13.5" customHeight="1" thickTop="1">
      <c r="F27" s="211"/>
      <c r="G27" s="214"/>
      <c r="H27" s="497">
        <v>5</v>
      </c>
      <c r="I27" s="497"/>
      <c r="K27" s="214"/>
      <c r="N27" s="211"/>
      <c r="P27" s="497">
        <v>5</v>
      </c>
      <c r="Q27" s="497"/>
      <c r="R27" s="215"/>
      <c r="S27" s="214"/>
      <c r="V27" s="211"/>
      <c r="W27" s="216"/>
      <c r="X27" s="503">
        <v>6</v>
      </c>
      <c r="Y27" s="497"/>
      <c r="AA27" s="214"/>
      <c r="AD27" s="211"/>
      <c r="AE27" s="218"/>
      <c r="AF27" s="497">
        <v>6</v>
      </c>
      <c r="AG27" s="503"/>
      <c r="AH27" s="217"/>
      <c r="AI27" s="214"/>
      <c r="AL27" s="211"/>
      <c r="AM27" s="218"/>
      <c r="AN27" s="497">
        <v>7</v>
      </c>
      <c r="AO27" s="503"/>
      <c r="AP27" s="217"/>
      <c r="AQ27" s="214"/>
      <c r="AT27" s="211"/>
      <c r="AU27" s="216"/>
      <c r="AV27" s="504">
        <v>7</v>
      </c>
      <c r="AW27" s="497"/>
      <c r="AX27" s="215"/>
      <c r="AY27" s="214"/>
      <c r="BB27" s="211"/>
      <c r="BC27" s="216"/>
      <c r="BD27" s="503">
        <v>8</v>
      </c>
      <c r="BE27" s="497"/>
      <c r="BF27" s="215"/>
      <c r="BG27" s="214"/>
      <c r="BJ27" s="211"/>
      <c r="BK27" s="218"/>
      <c r="BL27" s="498">
        <v>8</v>
      </c>
      <c r="BM27" s="497"/>
      <c r="BO27" s="214"/>
    </row>
    <row r="28" spans="2:68" s="213" customFormat="1" ht="13.5" customHeight="1">
      <c r="B28" s="299"/>
      <c r="C28" s="299"/>
      <c r="D28" s="299"/>
      <c r="E28" s="299"/>
      <c r="F28" s="211"/>
      <c r="G28" s="499">
        <v>0.41666666666666669</v>
      </c>
      <c r="H28" s="497"/>
      <c r="I28" s="497"/>
      <c r="J28" s="497"/>
      <c r="K28" s="277"/>
      <c r="L28" s="274"/>
      <c r="M28" s="274"/>
      <c r="N28" s="278"/>
      <c r="O28" s="499">
        <v>0.41666666666666669</v>
      </c>
      <c r="P28" s="497"/>
      <c r="Q28" s="497"/>
      <c r="R28" s="500"/>
      <c r="S28" s="277"/>
      <c r="T28" s="274"/>
      <c r="U28" s="274"/>
      <c r="V28" s="278"/>
      <c r="W28" s="501">
        <v>0.4513888888888889</v>
      </c>
      <c r="X28" s="497"/>
      <c r="Y28" s="497"/>
      <c r="Z28" s="497"/>
      <c r="AA28" s="277"/>
      <c r="AB28" s="274"/>
      <c r="AC28" s="274"/>
      <c r="AD28" s="278"/>
      <c r="AE28" s="501">
        <v>0.4513888888888889</v>
      </c>
      <c r="AF28" s="497"/>
      <c r="AG28" s="497"/>
      <c r="AH28" s="500"/>
      <c r="AI28" s="277"/>
      <c r="AJ28" s="274"/>
      <c r="AK28" s="274"/>
      <c r="AL28" s="278"/>
      <c r="AM28" s="502">
        <v>0.4861111111111111</v>
      </c>
      <c r="AN28" s="497"/>
      <c r="AO28" s="497"/>
      <c r="AP28" s="500"/>
      <c r="AQ28" s="277"/>
      <c r="AR28" s="274"/>
      <c r="AS28" s="274"/>
      <c r="AT28" s="278"/>
      <c r="AU28" s="502">
        <v>0.4861111111111111</v>
      </c>
      <c r="AV28" s="497"/>
      <c r="AW28" s="497"/>
      <c r="AX28" s="500"/>
      <c r="AY28" s="277"/>
      <c r="AZ28" s="274"/>
      <c r="BA28" s="274"/>
      <c r="BB28" s="278"/>
      <c r="BC28" s="501">
        <v>0.52083333333333337</v>
      </c>
      <c r="BD28" s="497"/>
      <c r="BE28" s="497"/>
      <c r="BF28" s="500"/>
      <c r="BG28" s="277"/>
      <c r="BH28" s="274"/>
      <c r="BI28" s="274"/>
      <c r="BJ28" s="278"/>
      <c r="BK28" s="501">
        <v>0.52083333333333337</v>
      </c>
      <c r="BL28" s="497"/>
      <c r="BM28" s="497"/>
      <c r="BN28" s="497"/>
      <c r="BO28" s="214"/>
    </row>
    <row r="29" spans="2:68" s="213" customFormat="1" ht="13.5" customHeight="1">
      <c r="E29" s="299"/>
      <c r="F29" s="211"/>
      <c r="H29" s="497" t="s">
        <v>55</v>
      </c>
      <c r="I29" s="497"/>
      <c r="J29" s="274"/>
      <c r="K29" s="277"/>
      <c r="L29" s="274"/>
      <c r="M29" s="274"/>
      <c r="N29" s="278"/>
      <c r="O29" s="274"/>
      <c r="P29" s="505" t="s">
        <v>56</v>
      </c>
      <c r="Q29" s="505"/>
      <c r="R29" s="279"/>
      <c r="S29" s="277"/>
      <c r="T29" s="274"/>
      <c r="U29" s="274"/>
      <c r="V29" s="252"/>
      <c r="W29" s="232"/>
      <c r="X29" s="497" t="s">
        <v>55</v>
      </c>
      <c r="Y29" s="497"/>
      <c r="Z29" s="274"/>
      <c r="AA29" s="277"/>
      <c r="AB29" s="274"/>
      <c r="AC29" s="274"/>
      <c r="AD29" s="234">
        <v>0</v>
      </c>
      <c r="AE29" s="297">
        <v>0</v>
      </c>
      <c r="AF29" s="505" t="s">
        <v>56</v>
      </c>
      <c r="AG29" s="505"/>
      <c r="AH29" s="279"/>
      <c r="AI29" s="277"/>
      <c r="AJ29" s="274"/>
      <c r="AK29" s="274"/>
      <c r="AL29" s="278"/>
      <c r="AM29" s="280"/>
      <c r="AN29" s="497" t="s">
        <v>55</v>
      </c>
      <c r="AO29" s="497"/>
      <c r="AP29" s="252">
        <v>2</v>
      </c>
      <c r="AQ29" s="232">
        <v>2</v>
      </c>
      <c r="AR29" s="274"/>
      <c r="AS29" s="274"/>
      <c r="AT29" s="203"/>
      <c r="AU29" s="219"/>
      <c r="AV29" s="505" t="s">
        <v>56</v>
      </c>
      <c r="AW29" s="505"/>
      <c r="AX29" s="203"/>
      <c r="AY29" s="219"/>
      <c r="AZ29" s="274"/>
      <c r="BA29" s="274"/>
      <c r="BB29" s="278"/>
      <c r="BC29" s="280"/>
      <c r="BD29" s="497" t="s">
        <v>55</v>
      </c>
      <c r="BE29" s="497"/>
      <c r="BF29" s="298">
        <v>0</v>
      </c>
      <c r="BG29" s="221">
        <v>0</v>
      </c>
      <c r="BH29" s="274"/>
      <c r="BI29" s="274"/>
      <c r="BJ29" s="203"/>
      <c r="BK29" s="219"/>
      <c r="BL29" s="505" t="s">
        <v>56</v>
      </c>
      <c r="BM29" s="505"/>
      <c r="BN29" s="220">
        <v>0</v>
      </c>
      <c r="BO29" s="221">
        <v>0</v>
      </c>
    </row>
    <row r="30" spans="2:68" s="213" customFormat="1" ht="13.5" customHeight="1" thickBot="1">
      <c r="E30" s="299"/>
      <c r="F30" s="263">
        <v>2</v>
      </c>
      <c r="G30" s="232">
        <v>1</v>
      </c>
      <c r="H30" s="447" t="s">
        <v>382</v>
      </c>
      <c r="I30" s="447"/>
      <c r="J30" s="233">
        <v>0</v>
      </c>
      <c r="K30" s="295">
        <v>2</v>
      </c>
      <c r="L30" s="222"/>
      <c r="M30" s="222"/>
      <c r="N30" s="263">
        <v>3</v>
      </c>
      <c r="O30" s="232">
        <v>0</v>
      </c>
      <c r="P30" s="447" t="s">
        <v>382</v>
      </c>
      <c r="Q30" s="447"/>
      <c r="R30" s="263">
        <v>4</v>
      </c>
      <c r="S30" s="232">
        <v>0</v>
      </c>
      <c r="T30" s="222"/>
      <c r="U30" s="222"/>
      <c r="V30" s="263">
        <v>2</v>
      </c>
      <c r="W30" s="223">
        <v>0</v>
      </c>
      <c r="X30" s="447" t="s">
        <v>382</v>
      </c>
      <c r="Y30" s="447"/>
      <c r="Z30" s="263">
        <v>1</v>
      </c>
      <c r="AA30" s="232">
        <v>0</v>
      </c>
      <c r="AB30" s="222"/>
      <c r="AC30" s="222"/>
      <c r="AD30" s="263"/>
      <c r="AE30" s="232"/>
      <c r="AF30" s="447" t="s">
        <v>382</v>
      </c>
      <c r="AG30" s="447"/>
      <c r="AH30" s="263">
        <v>4</v>
      </c>
      <c r="AI30" s="232">
        <v>0</v>
      </c>
      <c r="AJ30" s="222"/>
      <c r="AK30" s="222"/>
      <c r="AL30" s="263">
        <v>5</v>
      </c>
      <c r="AM30" s="223">
        <v>0</v>
      </c>
      <c r="AN30" s="447" t="s">
        <v>382</v>
      </c>
      <c r="AO30" s="447"/>
      <c r="AP30" s="207"/>
      <c r="AQ30" s="326"/>
      <c r="AR30" s="222"/>
      <c r="AS30" s="222"/>
      <c r="AT30" s="233">
        <v>1</v>
      </c>
      <c r="AU30" s="295">
        <v>2</v>
      </c>
      <c r="AV30" s="447" t="s">
        <v>382</v>
      </c>
      <c r="AW30" s="447"/>
      <c r="AX30" s="263">
        <v>3</v>
      </c>
      <c r="AY30" s="223">
        <v>0</v>
      </c>
      <c r="AZ30" s="222"/>
      <c r="BA30" s="222"/>
      <c r="BB30" s="233">
        <v>1</v>
      </c>
      <c r="BC30" s="295">
        <v>2</v>
      </c>
      <c r="BD30" s="447" t="s">
        <v>382</v>
      </c>
      <c r="BE30" s="447"/>
      <c r="BF30" s="233"/>
      <c r="BG30" s="295"/>
      <c r="BH30" s="222"/>
      <c r="BI30" s="222"/>
      <c r="BJ30" s="263">
        <v>1</v>
      </c>
      <c r="BK30" s="232">
        <v>0</v>
      </c>
      <c r="BL30" s="447" t="s">
        <v>382</v>
      </c>
      <c r="BM30" s="447"/>
      <c r="BN30" s="263"/>
      <c r="BO30" s="223"/>
    </row>
    <row r="31" spans="2:68" s="224" customFormat="1" ht="13.5" customHeight="1" thickTop="1">
      <c r="E31" s="225"/>
      <c r="F31" s="517">
        <v>1</v>
      </c>
      <c r="G31" s="518"/>
      <c r="H31" s="272"/>
      <c r="I31" s="273"/>
      <c r="J31" s="510" t="s">
        <v>60</v>
      </c>
      <c r="K31" s="510"/>
      <c r="L31" s="272"/>
      <c r="M31" s="273"/>
      <c r="N31" s="510" t="s">
        <v>61</v>
      </c>
      <c r="O31" s="509"/>
      <c r="P31" s="272"/>
      <c r="Q31" s="273"/>
      <c r="R31" s="510" t="s">
        <v>61</v>
      </c>
      <c r="S31" s="509"/>
      <c r="T31" s="272"/>
      <c r="U31" s="273"/>
      <c r="V31" s="519" t="s">
        <v>62</v>
      </c>
      <c r="W31" s="520"/>
      <c r="X31" s="272"/>
      <c r="Y31" s="273"/>
      <c r="Z31" s="510" t="s">
        <v>62</v>
      </c>
      <c r="AA31" s="509"/>
      <c r="AB31" s="272"/>
      <c r="AC31" s="273"/>
      <c r="AD31" s="508" t="s">
        <v>63</v>
      </c>
      <c r="AE31" s="514"/>
      <c r="AF31" s="272"/>
      <c r="AG31" s="273"/>
      <c r="AH31" s="510" t="s">
        <v>63</v>
      </c>
      <c r="AI31" s="509"/>
      <c r="AJ31" s="272"/>
      <c r="AK31" s="273"/>
      <c r="AL31" s="515">
        <v>1</v>
      </c>
      <c r="AM31" s="516"/>
      <c r="AN31" s="272"/>
      <c r="AO31" s="273"/>
      <c r="AP31" s="514" t="s">
        <v>60</v>
      </c>
      <c r="AQ31" s="507"/>
      <c r="AR31" s="272"/>
      <c r="AS31" s="273"/>
      <c r="AT31" s="514" t="s">
        <v>61</v>
      </c>
      <c r="AU31" s="507"/>
      <c r="AV31" s="272"/>
      <c r="AW31" s="273"/>
      <c r="AX31" s="510" t="s">
        <v>61</v>
      </c>
      <c r="AY31" s="509"/>
      <c r="AZ31" s="272"/>
      <c r="BA31" s="273"/>
      <c r="BB31" s="506" t="s">
        <v>62</v>
      </c>
      <c r="BC31" s="507"/>
      <c r="BD31" s="272"/>
      <c r="BE31" s="273"/>
      <c r="BF31" s="508" t="s">
        <v>62</v>
      </c>
      <c r="BG31" s="507"/>
      <c r="BH31" s="272"/>
      <c r="BI31" s="273"/>
      <c r="BJ31" s="508" t="s">
        <v>63</v>
      </c>
      <c r="BK31" s="509"/>
      <c r="BL31" s="272"/>
      <c r="BM31" s="273"/>
      <c r="BN31" s="508" t="s">
        <v>63</v>
      </c>
      <c r="BO31" s="510"/>
      <c r="BP31" s="226"/>
    </row>
    <row r="32" spans="2:68" s="224" customFormat="1" ht="13.5" customHeight="1">
      <c r="B32" s="441" t="s">
        <v>443</v>
      </c>
      <c r="C32" s="442"/>
      <c r="D32" s="442"/>
      <c r="E32" s="225"/>
      <c r="F32" s="511">
        <v>0.41666666666666669</v>
      </c>
      <c r="G32" s="512"/>
      <c r="H32" s="226"/>
      <c r="I32" s="225"/>
      <c r="J32" s="511">
        <v>0.41666666666666669</v>
      </c>
      <c r="K32" s="512"/>
      <c r="L32" s="226"/>
      <c r="M32" s="225"/>
      <c r="N32" s="511">
        <v>0.4513888888888889</v>
      </c>
      <c r="O32" s="513"/>
      <c r="P32" s="226"/>
      <c r="Q32" s="225"/>
      <c r="R32" s="511">
        <v>0.4513888888888889</v>
      </c>
      <c r="S32" s="513"/>
      <c r="T32" s="226"/>
      <c r="U32" s="225"/>
      <c r="V32" s="511">
        <v>0.4861111111111111</v>
      </c>
      <c r="W32" s="513"/>
      <c r="X32" s="226"/>
      <c r="Y32" s="225"/>
      <c r="Z32" s="511">
        <v>0.4861111111111111</v>
      </c>
      <c r="AA32" s="513"/>
      <c r="AB32" s="226"/>
      <c r="AC32" s="225"/>
      <c r="AD32" s="521">
        <v>0.52083333333333337</v>
      </c>
      <c r="AE32" s="512"/>
      <c r="AF32" s="226"/>
      <c r="AG32" s="225"/>
      <c r="AH32" s="511">
        <v>0.52083333333333337</v>
      </c>
      <c r="AI32" s="513"/>
      <c r="AJ32" s="226"/>
      <c r="AK32" s="225"/>
      <c r="AL32" s="511">
        <v>0.41666666666666669</v>
      </c>
      <c r="AM32" s="513"/>
      <c r="AN32" s="226"/>
      <c r="AO32" s="225"/>
      <c r="AP32" s="511">
        <v>0.41666666666666669</v>
      </c>
      <c r="AQ32" s="513"/>
      <c r="AR32" s="226"/>
      <c r="AS32" s="225"/>
      <c r="AT32" s="511">
        <v>0.4513888888888889</v>
      </c>
      <c r="AU32" s="513"/>
      <c r="AV32" s="226"/>
      <c r="AW32" s="225"/>
      <c r="AX32" s="511">
        <v>0.4513888888888889</v>
      </c>
      <c r="AY32" s="513"/>
      <c r="AZ32" s="226"/>
      <c r="BA32" s="225"/>
      <c r="BB32" s="521">
        <v>0.4861111111111111</v>
      </c>
      <c r="BC32" s="513"/>
      <c r="BD32" s="226"/>
      <c r="BE32" s="225"/>
      <c r="BF32" s="521">
        <v>0.4861111111111111</v>
      </c>
      <c r="BG32" s="513"/>
      <c r="BH32" s="226"/>
      <c r="BI32" s="225"/>
      <c r="BJ32" s="521">
        <v>0.52083333333333337</v>
      </c>
      <c r="BK32" s="513"/>
      <c r="BL32" s="226"/>
      <c r="BM32" s="225"/>
      <c r="BN32" s="521">
        <v>0.52083333333333337</v>
      </c>
      <c r="BO32" s="512"/>
      <c r="BP32" s="226"/>
    </row>
    <row r="33" spans="2:68" s="224" customFormat="1" ht="13.5" customHeight="1">
      <c r="B33" s="442"/>
      <c r="C33" s="442"/>
      <c r="D33" s="442"/>
      <c r="E33" s="225"/>
      <c r="F33" s="524" t="s">
        <v>55</v>
      </c>
      <c r="G33" s="446"/>
      <c r="H33" s="272"/>
      <c r="I33" s="273"/>
      <c r="J33" s="522" t="s">
        <v>56</v>
      </c>
      <c r="K33" s="526"/>
      <c r="L33" s="272"/>
      <c r="M33" s="273"/>
      <c r="N33" s="524" t="s">
        <v>55</v>
      </c>
      <c r="O33" s="525"/>
      <c r="P33" s="272"/>
      <c r="Q33" s="273"/>
      <c r="R33" s="522" t="s">
        <v>56</v>
      </c>
      <c r="S33" s="523"/>
      <c r="T33" s="272"/>
      <c r="U33" s="273"/>
      <c r="V33" s="524" t="s">
        <v>55</v>
      </c>
      <c r="W33" s="525"/>
      <c r="X33" s="272"/>
      <c r="Y33" s="273"/>
      <c r="Z33" s="522" t="s">
        <v>56</v>
      </c>
      <c r="AA33" s="523"/>
      <c r="AB33" s="272"/>
      <c r="AC33" s="273"/>
      <c r="AD33" s="527" t="s">
        <v>55</v>
      </c>
      <c r="AE33" s="446"/>
      <c r="AF33" s="272"/>
      <c r="AG33" s="273"/>
      <c r="AH33" s="522" t="s">
        <v>56</v>
      </c>
      <c r="AI33" s="523"/>
      <c r="AJ33" s="272"/>
      <c r="AK33" s="273"/>
      <c r="AL33" s="524" t="s">
        <v>59</v>
      </c>
      <c r="AM33" s="525"/>
      <c r="AN33" s="272"/>
      <c r="AO33" s="273"/>
      <c r="AP33" s="531" t="s">
        <v>58</v>
      </c>
      <c r="AQ33" s="529"/>
      <c r="AR33" s="272"/>
      <c r="AS33" s="273"/>
      <c r="AT33" s="524" t="s">
        <v>57</v>
      </c>
      <c r="AU33" s="525"/>
      <c r="AV33" s="272"/>
      <c r="AW33" s="273"/>
      <c r="AX33" s="531" t="s">
        <v>64</v>
      </c>
      <c r="AY33" s="529"/>
      <c r="AZ33" s="272"/>
      <c r="BA33" s="273"/>
      <c r="BB33" s="527" t="s">
        <v>57</v>
      </c>
      <c r="BC33" s="525"/>
      <c r="BD33" s="272"/>
      <c r="BE33" s="273"/>
      <c r="BF33" s="528" t="s">
        <v>64</v>
      </c>
      <c r="BG33" s="529"/>
      <c r="BH33" s="272"/>
      <c r="BI33" s="273"/>
      <c r="BJ33" s="527" t="s">
        <v>57</v>
      </c>
      <c r="BK33" s="525"/>
      <c r="BL33" s="272"/>
      <c r="BM33" s="273"/>
      <c r="BN33" s="528" t="s">
        <v>64</v>
      </c>
      <c r="BO33" s="530"/>
      <c r="BP33" s="226"/>
    </row>
    <row r="34" spans="2:68" s="224" customFormat="1" ht="13.5" customHeight="1">
      <c r="B34" s="442"/>
      <c r="C34" s="442"/>
      <c r="D34" s="442"/>
      <c r="E34" s="225"/>
      <c r="F34" s="449" t="s">
        <v>382</v>
      </c>
      <c r="G34" s="450"/>
      <c r="H34" s="226"/>
      <c r="I34" s="225"/>
      <c r="J34" s="449" t="s">
        <v>382</v>
      </c>
      <c r="K34" s="450"/>
      <c r="L34" s="226"/>
      <c r="M34" s="225"/>
      <c r="N34" s="451" t="s">
        <v>384</v>
      </c>
      <c r="O34" s="452"/>
      <c r="P34" s="226"/>
      <c r="Q34" s="225"/>
      <c r="R34" s="451" t="s">
        <v>384</v>
      </c>
      <c r="S34" s="452"/>
      <c r="T34" s="226"/>
      <c r="U34" s="225"/>
      <c r="V34" s="451" t="s">
        <v>385</v>
      </c>
      <c r="W34" s="452"/>
      <c r="X34" s="226"/>
      <c r="Y34" s="225"/>
      <c r="Z34" s="451" t="s">
        <v>385</v>
      </c>
      <c r="AA34" s="452"/>
      <c r="AB34" s="226"/>
      <c r="AC34" s="225"/>
      <c r="AD34" s="451" t="s">
        <v>46</v>
      </c>
      <c r="AE34" s="452"/>
      <c r="AF34" s="226"/>
      <c r="AG34" s="225"/>
      <c r="AH34" s="451" t="s">
        <v>46</v>
      </c>
      <c r="AI34" s="452"/>
      <c r="AJ34" s="226"/>
      <c r="AK34" s="225"/>
      <c r="AL34" s="449" t="s">
        <v>382</v>
      </c>
      <c r="AM34" s="450"/>
      <c r="AN34" s="226"/>
      <c r="AO34" s="225"/>
      <c r="AP34" s="449" t="s">
        <v>382</v>
      </c>
      <c r="AQ34" s="450"/>
      <c r="AR34" s="226"/>
      <c r="AS34" s="225"/>
      <c r="AT34" s="451" t="s">
        <v>384</v>
      </c>
      <c r="AU34" s="452"/>
      <c r="AV34" s="226"/>
      <c r="AW34" s="225"/>
      <c r="AX34" s="451" t="s">
        <v>384</v>
      </c>
      <c r="AY34" s="452"/>
      <c r="AZ34" s="226"/>
      <c r="BA34" s="225"/>
      <c r="BB34" s="451" t="s">
        <v>385</v>
      </c>
      <c r="BC34" s="452"/>
      <c r="BD34" s="226"/>
      <c r="BE34" s="225"/>
      <c r="BF34" s="451" t="s">
        <v>385</v>
      </c>
      <c r="BG34" s="452"/>
      <c r="BH34" s="226"/>
      <c r="BI34" s="225"/>
      <c r="BJ34" s="451" t="s">
        <v>46</v>
      </c>
      <c r="BK34" s="452"/>
      <c r="BL34" s="226"/>
      <c r="BM34" s="225"/>
      <c r="BN34" s="451" t="s">
        <v>46</v>
      </c>
      <c r="BO34" s="452"/>
      <c r="BP34" s="226"/>
    </row>
    <row r="35" spans="2:68" s="227" customFormat="1" ht="13.5" customHeight="1">
      <c r="E35" s="448">
        <v>1</v>
      </c>
      <c r="F35" s="532"/>
      <c r="G35" s="448">
        <v>2</v>
      </c>
      <c r="H35" s="532"/>
      <c r="I35" s="448">
        <v>3</v>
      </c>
      <c r="J35" s="448"/>
      <c r="K35" s="448">
        <v>4</v>
      </c>
      <c r="L35" s="448"/>
      <c r="M35" s="448">
        <v>5</v>
      </c>
      <c r="N35" s="448"/>
      <c r="O35" s="448">
        <v>6</v>
      </c>
      <c r="P35" s="448"/>
      <c r="Q35" s="448">
        <v>7</v>
      </c>
      <c r="R35" s="448"/>
      <c r="S35" s="448">
        <v>8</v>
      </c>
      <c r="T35" s="448"/>
      <c r="U35" s="448">
        <v>9</v>
      </c>
      <c r="V35" s="448"/>
      <c r="W35" s="448">
        <v>10</v>
      </c>
      <c r="X35" s="448"/>
      <c r="Y35" s="448">
        <v>11</v>
      </c>
      <c r="Z35" s="448"/>
      <c r="AA35" s="448">
        <v>12</v>
      </c>
      <c r="AB35" s="448"/>
      <c r="AC35" s="448">
        <v>13</v>
      </c>
      <c r="AD35" s="448"/>
      <c r="AE35" s="448">
        <v>14</v>
      </c>
      <c r="AF35" s="448"/>
      <c r="AG35" s="448">
        <v>15</v>
      </c>
      <c r="AH35" s="448"/>
      <c r="AI35" s="448">
        <v>16</v>
      </c>
      <c r="AJ35" s="448"/>
      <c r="AK35" s="448">
        <v>17</v>
      </c>
      <c r="AL35" s="448"/>
      <c r="AM35" s="448">
        <v>18</v>
      </c>
      <c r="AN35" s="448"/>
      <c r="AO35" s="448">
        <v>19</v>
      </c>
      <c r="AP35" s="532"/>
      <c r="AQ35" s="448">
        <v>20</v>
      </c>
      <c r="AR35" s="532"/>
      <c r="AS35" s="448">
        <v>21</v>
      </c>
      <c r="AT35" s="532"/>
      <c r="AU35" s="448">
        <v>22</v>
      </c>
      <c r="AV35" s="532"/>
      <c r="AW35" s="448">
        <v>23</v>
      </c>
      <c r="AX35" s="532"/>
      <c r="AY35" s="448">
        <v>24</v>
      </c>
      <c r="AZ35" s="532"/>
      <c r="BA35" s="448">
        <v>25</v>
      </c>
      <c r="BB35" s="532"/>
      <c r="BC35" s="448">
        <v>26</v>
      </c>
      <c r="BD35" s="532"/>
      <c r="BE35" s="448">
        <v>27</v>
      </c>
      <c r="BF35" s="532"/>
      <c r="BG35" s="448">
        <v>28</v>
      </c>
      <c r="BH35" s="532"/>
      <c r="BI35" s="448">
        <v>29</v>
      </c>
      <c r="BJ35" s="532"/>
      <c r="BK35" s="448">
        <v>30</v>
      </c>
      <c r="BL35" s="532"/>
      <c r="BM35" s="448">
        <v>31</v>
      </c>
      <c r="BN35" s="532"/>
      <c r="BO35" s="448">
        <v>32</v>
      </c>
      <c r="BP35" s="532"/>
    </row>
    <row r="36" spans="2:68" ht="99.75" customHeight="1">
      <c r="E36" s="537" t="s">
        <v>462</v>
      </c>
      <c r="F36" s="538"/>
      <c r="G36" s="533" t="s">
        <v>477</v>
      </c>
      <c r="H36" s="534"/>
      <c r="I36" s="535" t="s">
        <v>478</v>
      </c>
      <c r="J36" s="536"/>
      <c r="K36" s="533" t="s">
        <v>479</v>
      </c>
      <c r="L36" s="534"/>
      <c r="M36" s="535" t="s">
        <v>480</v>
      </c>
      <c r="N36" s="536"/>
      <c r="O36" s="533" t="s">
        <v>463</v>
      </c>
      <c r="P36" s="534"/>
      <c r="Q36" s="535" t="s">
        <v>481</v>
      </c>
      <c r="R36" s="536"/>
      <c r="S36" s="533" t="s">
        <v>482</v>
      </c>
      <c r="T36" s="534"/>
      <c r="U36" s="535" t="s">
        <v>464</v>
      </c>
      <c r="V36" s="536"/>
      <c r="W36" s="533" t="s">
        <v>465</v>
      </c>
      <c r="X36" s="534"/>
      <c r="Y36" s="535" t="s">
        <v>466</v>
      </c>
      <c r="Z36" s="536"/>
      <c r="AA36" s="533" t="s">
        <v>483</v>
      </c>
      <c r="AB36" s="534"/>
      <c r="AC36" s="537" t="s">
        <v>467</v>
      </c>
      <c r="AD36" s="538"/>
      <c r="AE36" s="533" t="s">
        <v>484</v>
      </c>
      <c r="AF36" s="534"/>
      <c r="AG36" s="535" t="s">
        <v>485</v>
      </c>
      <c r="AH36" s="536"/>
      <c r="AI36" s="533" t="s">
        <v>468</v>
      </c>
      <c r="AJ36" s="534"/>
      <c r="AK36" s="537" t="s">
        <v>486</v>
      </c>
      <c r="AL36" s="538"/>
      <c r="AM36" s="533" t="s">
        <v>487</v>
      </c>
      <c r="AN36" s="534"/>
      <c r="AO36" s="535" t="s">
        <v>488</v>
      </c>
      <c r="AP36" s="536"/>
      <c r="AQ36" s="533" t="s">
        <v>489</v>
      </c>
      <c r="AR36" s="534"/>
      <c r="AS36" s="535" t="s">
        <v>469</v>
      </c>
      <c r="AT36" s="536"/>
      <c r="AU36" s="533" t="s">
        <v>490</v>
      </c>
      <c r="AV36" s="534"/>
      <c r="AW36" s="535" t="s">
        <v>470</v>
      </c>
      <c r="AX36" s="536"/>
      <c r="AY36" s="533" t="s">
        <v>471</v>
      </c>
      <c r="AZ36" s="534"/>
      <c r="BA36" s="535" t="s">
        <v>472</v>
      </c>
      <c r="BB36" s="536"/>
      <c r="BC36" s="533" t="s">
        <v>491</v>
      </c>
      <c r="BD36" s="534"/>
      <c r="BE36" s="535" t="s">
        <v>492</v>
      </c>
      <c r="BF36" s="536"/>
      <c r="BG36" s="533" t="s">
        <v>473</v>
      </c>
      <c r="BH36" s="534"/>
      <c r="BI36" s="537" t="s">
        <v>493</v>
      </c>
      <c r="BJ36" s="538"/>
      <c r="BK36" s="533" t="s">
        <v>474</v>
      </c>
      <c r="BL36" s="534"/>
      <c r="BM36" s="535" t="s">
        <v>475</v>
      </c>
      <c r="BN36" s="536"/>
      <c r="BO36" s="533" t="s">
        <v>476</v>
      </c>
      <c r="BP36" s="534"/>
    </row>
    <row r="38" spans="2:68" ht="13.5" customHeight="1">
      <c r="C38" s="439" t="s">
        <v>524</v>
      </c>
      <c r="D38" s="439"/>
      <c r="E38" s="439"/>
      <c r="F38" s="439"/>
      <c r="G38" s="439"/>
      <c r="H38" s="439"/>
      <c r="I38" s="439"/>
      <c r="J38" s="75"/>
      <c r="M38" s="439" t="s">
        <v>552</v>
      </c>
      <c r="N38" s="439"/>
      <c r="O38" s="439"/>
      <c r="P38" s="439"/>
      <c r="Q38" s="439"/>
      <c r="R38" s="439"/>
      <c r="S38" s="439"/>
    </row>
    <row r="39" spans="2:68" ht="13.5" customHeight="1">
      <c r="C39" s="75" t="s">
        <v>525</v>
      </c>
      <c r="D39" s="75"/>
      <c r="E39" s="75"/>
      <c r="F39" s="75"/>
      <c r="G39" s="75" t="s">
        <v>526</v>
      </c>
      <c r="H39" s="75"/>
      <c r="I39" s="75"/>
      <c r="J39" s="75"/>
      <c r="K39" s="300"/>
      <c r="M39" s="75" t="s">
        <v>553</v>
      </c>
      <c r="N39" s="75"/>
      <c r="O39" s="75"/>
      <c r="P39" s="75"/>
      <c r="Q39" s="75" t="s">
        <v>526</v>
      </c>
      <c r="R39" s="75"/>
      <c r="S39" s="75"/>
    </row>
    <row r="40" spans="2:68" ht="13.5" customHeight="1">
      <c r="C40" s="440" t="s">
        <v>527</v>
      </c>
      <c r="D40" s="440"/>
      <c r="E40" s="440"/>
      <c r="F40" s="440"/>
      <c r="G40" s="75" t="s">
        <v>528</v>
      </c>
      <c r="H40" s="75"/>
      <c r="I40" s="75"/>
      <c r="J40" s="75"/>
      <c r="K40" s="300"/>
      <c r="M40" s="440"/>
      <c r="N40" s="440"/>
      <c r="O40" s="440"/>
      <c r="P40" s="440"/>
      <c r="Q40" s="75"/>
      <c r="R40" s="75"/>
      <c r="S40" s="75"/>
    </row>
    <row r="41" spans="2:68" ht="13.5" customHeight="1">
      <c r="C41" s="440" t="s">
        <v>529</v>
      </c>
      <c r="D41" s="440"/>
      <c r="E41" s="440"/>
      <c r="F41" s="440"/>
      <c r="G41" s="75" t="s">
        <v>526</v>
      </c>
      <c r="H41" s="75"/>
      <c r="I41" s="75"/>
      <c r="J41" s="75"/>
      <c r="K41" s="300"/>
      <c r="M41" s="440"/>
      <c r="N41" s="440"/>
      <c r="O41" s="440"/>
      <c r="P41" s="440"/>
      <c r="Q41" s="75"/>
      <c r="R41" s="75"/>
      <c r="S41" s="75"/>
    </row>
    <row r="42" spans="2:68" ht="13.5" customHeight="1">
      <c r="C42" s="440"/>
      <c r="D42" s="440"/>
      <c r="E42" s="440"/>
      <c r="F42" s="440"/>
      <c r="G42" s="75"/>
      <c r="H42" s="75"/>
      <c r="I42" s="75"/>
      <c r="J42" s="75"/>
      <c r="K42" s="300"/>
    </row>
  </sheetData>
  <mergeCells count="211">
    <mergeCell ref="I36:J36"/>
    <mergeCell ref="K36:L36"/>
    <mergeCell ref="M36:N36"/>
    <mergeCell ref="O36:P36"/>
    <mergeCell ref="Q36:R36"/>
    <mergeCell ref="S36:T36"/>
    <mergeCell ref="BA35:BB35"/>
    <mergeCell ref="BC35:BD35"/>
    <mergeCell ref="BE35:BF35"/>
    <mergeCell ref="AO35:AP35"/>
    <mergeCell ref="AQ35:AR35"/>
    <mergeCell ref="BE36:BF36"/>
    <mergeCell ref="AA35:AB35"/>
    <mergeCell ref="U36:V36"/>
    <mergeCell ref="W36:X36"/>
    <mergeCell ref="Y36:Z36"/>
    <mergeCell ref="AA36:AB36"/>
    <mergeCell ref="AC36:AD36"/>
    <mergeCell ref="AE36:AF36"/>
    <mergeCell ref="AS5:BC6"/>
    <mergeCell ref="BO35:BP35"/>
    <mergeCell ref="BG35:BH35"/>
    <mergeCell ref="BI35:BJ35"/>
    <mergeCell ref="BK35:BL35"/>
    <mergeCell ref="BG36:BH36"/>
    <mergeCell ref="BI36:BJ36"/>
    <mergeCell ref="BK36:BL36"/>
    <mergeCell ref="BM36:BN36"/>
    <mergeCell ref="BO36:BP36"/>
    <mergeCell ref="BM35:BN35"/>
    <mergeCell ref="AU36:AV36"/>
    <mergeCell ref="AW36:AX36"/>
    <mergeCell ref="AY36:AZ36"/>
    <mergeCell ref="BA36:BB36"/>
    <mergeCell ref="BC36:BD36"/>
    <mergeCell ref="AY35:AZ35"/>
    <mergeCell ref="AG36:AH36"/>
    <mergeCell ref="AI36:AJ36"/>
    <mergeCell ref="AK36:AL36"/>
    <mergeCell ref="AM36:AN36"/>
    <mergeCell ref="AO36:AP36"/>
    <mergeCell ref="AQ36:AR36"/>
    <mergeCell ref="AS35:AT35"/>
    <mergeCell ref="AU35:AV35"/>
    <mergeCell ref="AW35:AX35"/>
    <mergeCell ref="AS36:AT36"/>
    <mergeCell ref="Z34:AA34"/>
    <mergeCell ref="AD33:AE33"/>
    <mergeCell ref="AC35:AD35"/>
    <mergeCell ref="AE35:AF35"/>
    <mergeCell ref="BB34:BC34"/>
    <mergeCell ref="BF34:BG34"/>
    <mergeCell ref="BJ34:BK34"/>
    <mergeCell ref="BN34:BO34"/>
    <mergeCell ref="E35:F35"/>
    <mergeCell ref="G35:H35"/>
    <mergeCell ref="I35:J35"/>
    <mergeCell ref="K35:L35"/>
    <mergeCell ref="M35:N35"/>
    <mergeCell ref="O35:P35"/>
    <mergeCell ref="AD34:AE34"/>
    <mergeCell ref="AH34:AI34"/>
    <mergeCell ref="AL34:AM34"/>
    <mergeCell ref="AP34:AQ34"/>
    <mergeCell ref="AT34:AU34"/>
    <mergeCell ref="AX34:AY34"/>
    <mergeCell ref="AG35:AH35"/>
    <mergeCell ref="AI35:AJ35"/>
    <mergeCell ref="AK35:AL35"/>
    <mergeCell ref="AM35:AN35"/>
    <mergeCell ref="AH33:AI33"/>
    <mergeCell ref="AL33:AM33"/>
    <mergeCell ref="BJ32:BK32"/>
    <mergeCell ref="BN32:BO32"/>
    <mergeCell ref="F33:G33"/>
    <mergeCell ref="J33:K33"/>
    <mergeCell ref="N33:O33"/>
    <mergeCell ref="R33:S33"/>
    <mergeCell ref="V33:W33"/>
    <mergeCell ref="Z33:AA33"/>
    <mergeCell ref="AD32:AE32"/>
    <mergeCell ref="AH32:AI32"/>
    <mergeCell ref="AL32:AM32"/>
    <mergeCell ref="AP32:AQ32"/>
    <mergeCell ref="AT32:AU32"/>
    <mergeCell ref="AX32:AY32"/>
    <mergeCell ref="BB33:BC33"/>
    <mergeCell ref="BF33:BG33"/>
    <mergeCell ref="BJ33:BK33"/>
    <mergeCell ref="BN33:BO33"/>
    <mergeCell ref="AP33:AQ33"/>
    <mergeCell ref="AT33:AU33"/>
    <mergeCell ref="AX33:AY33"/>
    <mergeCell ref="BB31:BC31"/>
    <mergeCell ref="BF31:BG31"/>
    <mergeCell ref="BJ31:BK31"/>
    <mergeCell ref="BN31:BO31"/>
    <mergeCell ref="F32:G32"/>
    <mergeCell ref="J32:K32"/>
    <mergeCell ref="N32:O32"/>
    <mergeCell ref="R32:S32"/>
    <mergeCell ref="V32:W32"/>
    <mergeCell ref="Z32:AA32"/>
    <mergeCell ref="AD31:AE31"/>
    <mergeCell ref="AH31:AI31"/>
    <mergeCell ref="AL31:AM31"/>
    <mergeCell ref="AP31:AQ31"/>
    <mergeCell ref="AT31:AU31"/>
    <mergeCell ref="AX31:AY31"/>
    <mergeCell ref="F31:G31"/>
    <mergeCell ref="J31:K31"/>
    <mergeCell ref="N31:O31"/>
    <mergeCell ref="R31:S31"/>
    <mergeCell ref="V31:W31"/>
    <mergeCell ref="Z31:AA31"/>
    <mergeCell ref="BB32:BC32"/>
    <mergeCell ref="BF32:BG32"/>
    <mergeCell ref="BD29:BE29"/>
    <mergeCell ref="BL29:BM29"/>
    <mergeCell ref="H30:I30"/>
    <mergeCell ref="P30:Q30"/>
    <mergeCell ref="X30:Y30"/>
    <mergeCell ref="AF30:AG30"/>
    <mergeCell ref="AN30:AO30"/>
    <mergeCell ref="AV30:AW30"/>
    <mergeCell ref="BD30:BE30"/>
    <mergeCell ref="BL30:BM30"/>
    <mergeCell ref="H29:I29"/>
    <mergeCell ref="P29:Q29"/>
    <mergeCell ref="X29:Y29"/>
    <mergeCell ref="AF29:AG29"/>
    <mergeCell ref="AN29:AO29"/>
    <mergeCell ref="AV29:AW29"/>
    <mergeCell ref="AB26:AC26"/>
    <mergeCell ref="AR26:AS26"/>
    <mergeCell ref="BH26:BI26"/>
    <mergeCell ref="H27:I27"/>
    <mergeCell ref="BL27:BM27"/>
    <mergeCell ref="G28:J28"/>
    <mergeCell ref="O28:R28"/>
    <mergeCell ref="W28:Z28"/>
    <mergeCell ref="AE28:AH28"/>
    <mergeCell ref="AM28:AP28"/>
    <mergeCell ref="AU28:AX28"/>
    <mergeCell ref="BC28:BF28"/>
    <mergeCell ref="BK28:BN28"/>
    <mergeCell ref="P27:Q27"/>
    <mergeCell ref="X27:Y27"/>
    <mergeCell ref="AF27:AG27"/>
    <mergeCell ref="AN27:AO27"/>
    <mergeCell ref="AV27:AW27"/>
    <mergeCell ref="BD27:BE27"/>
    <mergeCell ref="AV18:BE18"/>
    <mergeCell ref="H21:Q21"/>
    <mergeCell ref="X21:AG21"/>
    <mergeCell ref="AN21:AW21"/>
    <mergeCell ref="BD21:BM21"/>
    <mergeCell ref="I25:P25"/>
    <mergeCell ref="Y25:AF25"/>
    <mergeCell ref="AO25:AV25"/>
    <mergeCell ref="BE25:BL25"/>
    <mergeCell ref="T19:U19"/>
    <mergeCell ref="AZ19:BA19"/>
    <mergeCell ref="C1:BP1"/>
    <mergeCell ref="AS3:AZ4"/>
    <mergeCell ref="AS7:BB10"/>
    <mergeCell ref="AF9:AO10"/>
    <mergeCell ref="AI12:AJ12"/>
    <mergeCell ref="AK12:AL12"/>
    <mergeCell ref="B22:E24"/>
    <mergeCell ref="AG13:AN13"/>
    <mergeCell ref="P14:Y15"/>
    <mergeCell ref="AF14:AO14"/>
    <mergeCell ref="AV14:BE15"/>
    <mergeCell ref="S16:T16"/>
    <mergeCell ref="U16:V16"/>
    <mergeCell ref="AY16:AZ16"/>
    <mergeCell ref="BA16:BB16"/>
    <mergeCell ref="L23:M23"/>
    <mergeCell ref="AB23:AC23"/>
    <mergeCell ref="AR23:AS23"/>
    <mergeCell ref="BH23:BI23"/>
    <mergeCell ref="K24:N24"/>
    <mergeCell ref="AA24:AD24"/>
    <mergeCell ref="AQ24:AT24"/>
    <mergeCell ref="BG24:BJ24"/>
    <mergeCell ref="AW17:BD17"/>
    <mergeCell ref="M38:S38"/>
    <mergeCell ref="M40:P40"/>
    <mergeCell ref="M41:P41"/>
    <mergeCell ref="B32:D34"/>
    <mergeCell ref="B13:F15"/>
    <mergeCell ref="C40:F40"/>
    <mergeCell ref="C41:F41"/>
    <mergeCell ref="C42:F42"/>
    <mergeCell ref="C38:I38"/>
    <mergeCell ref="Q17:X17"/>
    <mergeCell ref="L26:M26"/>
    <mergeCell ref="U35:V35"/>
    <mergeCell ref="W35:X35"/>
    <mergeCell ref="F34:G34"/>
    <mergeCell ref="J34:K34"/>
    <mergeCell ref="N34:O34"/>
    <mergeCell ref="R34:S34"/>
    <mergeCell ref="V34:W34"/>
    <mergeCell ref="Q35:R35"/>
    <mergeCell ref="S35:T35"/>
    <mergeCell ref="P18:Y18"/>
    <mergeCell ref="Y35:Z35"/>
    <mergeCell ref="E36:F36"/>
    <mergeCell ref="G36:H36"/>
  </mergeCells>
  <phoneticPr fontId="3"/>
  <printOptions horizontalCentered="1" verticalCentered="1"/>
  <pageMargins left="0" right="0" top="0" bottom="0" header="0.51181102362204722" footer="0.51181102362204722"/>
  <pageSetup paperSize="9" scale="78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1:CD43"/>
  <sheetViews>
    <sheetView view="pageBreakPreview" zoomScale="80" zoomScaleNormal="85" zoomScaleSheetLayoutView="80" workbookViewId="0"/>
  </sheetViews>
  <sheetFormatPr defaultColWidth="2.109375" defaultRowHeight="13.5" customHeight="1"/>
  <cols>
    <col min="1" max="5" width="2.109375" style="162"/>
    <col min="6" max="11" width="2.6640625" style="162" bestFit="1" customWidth="1"/>
    <col min="12" max="13" width="3" style="162" bestFit="1" customWidth="1"/>
    <col min="14" max="19" width="2.6640625" style="162" bestFit="1" customWidth="1"/>
    <col min="20" max="21" width="2.6640625" style="162" customWidth="1"/>
    <col min="22" max="23" width="2.6640625" style="162" bestFit="1" customWidth="1"/>
    <col min="24" max="24" width="3.33203125" style="162" bestFit="1" customWidth="1"/>
    <col min="25" max="25" width="2.33203125" style="162" bestFit="1" customWidth="1"/>
    <col min="26" max="27" width="2.6640625" style="162" bestFit="1" customWidth="1"/>
    <col min="28" max="28" width="3.109375" style="162" bestFit="1" customWidth="1"/>
    <col min="29" max="29" width="2.6640625" style="162" bestFit="1" customWidth="1"/>
    <col min="30" max="32" width="3" style="162" bestFit="1" customWidth="1"/>
    <col min="33" max="33" width="2.88671875" style="162" bestFit="1" customWidth="1"/>
    <col min="34" max="36" width="2.6640625" style="162" bestFit="1" customWidth="1"/>
    <col min="37" max="42" width="2.77734375" style="162" customWidth="1"/>
    <col min="43" max="45" width="2.6640625" style="162" bestFit="1" customWidth="1"/>
    <col min="46" max="46" width="2.88671875" style="162" bestFit="1" customWidth="1"/>
    <col min="47" max="47" width="2.109375" style="162"/>
    <col min="48" max="49" width="3" style="162" bestFit="1" customWidth="1"/>
    <col min="50" max="50" width="2.6640625" style="162" bestFit="1" customWidth="1"/>
    <col min="51" max="51" width="2.88671875" style="162" bestFit="1" customWidth="1"/>
    <col min="52" max="55" width="2.6640625" style="162" bestFit="1" customWidth="1"/>
    <col min="56" max="57" width="2.6640625" style="162" customWidth="1"/>
    <col min="58" max="59" width="2.6640625" style="162" bestFit="1" customWidth="1"/>
    <col min="60" max="60" width="3.33203125" style="162" bestFit="1" customWidth="1"/>
    <col min="61" max="61" width="3" style="162" bestFit="1" customWidth="1"/>
    <col min="62" max="63" width="2.6640625" style="162" bestFit="1" customWidth="1"/>
    <col min="64" max="64" width="2.77734375" style="162" bestFit="1" customWidth="1"/>
    <col min="65" max="65" width="2.33203125" style="162" bestFit="1" customWidth="1"/>
    <col min="66" max="67" width="3" style="162" bestFit="1" customWidth="1"/>
    <col min="68" max="72" width="2.6640625" style="162" bestFit="1" customWidth="1"/>
    <col min="73" max="73" width="3" style="162" bestFit="1" customWidth="1"/>
    <col min="74" max="74" width="2.88671875" style="162" customWidth="1"/>
    <col min="75" max="16384" width="2.109375" style="162"/>
  </cols>
  <sheetData>
    <row r="1" spans="2:82" s="155" customFormat="1" ht="41.4">
      <c r="C1" s="453" t="s">
        <v>437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</row>
    <row r="2" spans="2:82" s="155" customFormat="1" ht="13.5" customHeight="1">
      <c r="C2" s="156"/>
      <c r="D2" s="156"/>
      <c r="E2" s="156"/>
      <c r="F2" s="157" t="s">
        <v>438</v>
      </c>
      <c r="G2" s="158"/>
      <c r="H2" s="158"/>
      <c r="I2" s="158"/>
      <c r="J2" s="158"/>
      <c r="K2" s="158"/>
      <c r="L2" s="158"/>
      <c r="M2" s="158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</row>
    <row r="3" spans="2:82" s="155" customFormat="1" ht="13.5" customHeight="1">
      <c r="C3" s="156"/>
      <c r="D3" s="156"/>
      <c r="E3" s="156"/>
      <c r="F3" s="157" t="s">
        <v>439</v>
      </c>
      <c r="G3" s="157"/>
      <c r="H3" s="158"/>
      <c r="I3" s="158"/>
      <c r="J3" s="158"/>
      <c r="K3" s="158"/>
      <c r="L3" s="158"/>
      <c r="M3" s="158"/>
      <c r="N3" s="160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61" t="s">
        <v>4</v>
      </c>
      <c r="AW3" s="546" t="s">
        <v>548</v>
      </c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  <c r="BJ3" s="156"/>
      <c r="BK3" s="156"/>
      <c r="BL3" s="162"/>
      <c r="BM3" s="162"/>
      <c r="BO3" s="161"/>
      <c r="BP3" s="163"/>
      <c r="BQ3" s="164"/>
      <c r="BR3" s="156"/>
      <c r="BS3" s="156"/>
      <c r="BT3" s="156"/>
      <c r="BU3" s="156"/>
      <c r="BV3" s="156"/>
    </row>
    <row r="4" spans="2:82" s="155" customFormat="1" ht="13.5" customHeight="1">
      <c r="C4" s="156"/>
      <c r="D4" s="156"/>
      <c r="E4" s="156"/>
      <c r="F4" s="157"/>
      <c r="H4" s="157"/>
      <c r="I4" s="157"/>
      <c r="J4" s="158"/>
      <c r="K4" s="158"/>
      <c r="L4" s="158"/>
      <c r="M4" s="158"/>
      <c r="N4" s="160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156"/>
      <c r="BK4" s="156"/>
      <c r="BL4" s="162"/>
      <c r="BM4" s="162"/>
      <c r="BO4" s="162"/>
      <c r="BP4" s="163"/>
      <c r="BQ4" s="164"/>
      <c r="BR4" s="156"/>
      <c r="BS4" s="156"/>
      <c r="BT4" s="156"/>
      <c r="BU4" s="156"/>
      <c r="BV4" s="156"/>
    </row>
    <row r="5" spans="2:82" ht="13.5" customHeight="1">
      <c r="J5" s="165"/>
      <c r="K5" s="165"/>
      <c r="L5" s="165"/>
      <c r="M5" s="165"/>
      <c r="N5" s="165"/>
      <c r="O5" s="166"/>
      <c r="P5" s="166"/>
      <c r="AV5" s="161" t="s">
        <v>5</v>
      </c>
      <c r="AW5" s="455" t="s">
        <v>549</v>
      </c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P5" s="163"/>
      <c r="BQ5" s="163"/>
    </row>
    <row r="6" spans="2:82" ht="13.5" customHeight="1">
      <c r="G6" s="166"/>
      <c r="H6" s="166"/>
      <c r="I6" s="166"/>
      <c r="J6" s="166"/>
      <c r="K6" s="166"/>
      <c r="L6" s="166"/>
      <c r="M6" s="166"/>
      <c r="N6" s="166"/>
      <c r="O6" s="166"/>
      <c r="P6" s="166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P6" s="163"/>
    </row>
    <row r="7" spans="2:82" ht="13.5" customHeight="1">
      <c r="G7" s="166"/>
      <c r="H7" s="166"/>
      <c r="I7" s="166"/>
      <c r="J7" s="166"/>
      <c r="K7" s="166"/>
      <c r="L7" s="166"/>
      <c r="M7" s="166"/>
      <c r="N7" s="166"/>
      <c r="O7" s="166"/>
      <c r="P7" s="166"/>
      <c r="AV7" s="161" t="s">
        <v>53</v>
      </c>
      <c r="AW7" s="547" t="s">
        <v>550</v>
      </c>
      <c r="AX7" s="547"/>
      <c r="AY7" s="547"/>
      <c r="AZ7" s="547"/>
      <c r="BA7" s="547"/>
      <c r="BB7" s="547"/>
      <c r="BC7" s="547"/>
      <c r="BD7" s="547"/>
      <c r="BE7" s="547"/>
      <c r="BF7" s="547"/>
      <c r="BG7" s="547"/>
      <c r="BH7" s="547"/>
      <c r="BI7" s="547"/>
      <c r="BO7" s="161"/>
      <c r="BP7" s="167"/>
      <c r="BQ7" s="163"/>
      <c r="BR7" s="161"/>
    </row>
    <row r="8" spans="2:82" ht="13.5" customHeight="1" thickBot="1"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AH8" s="168" t="s">
        <v>177</v>
      </c>
      <c r="AI8" s="169"/>
      <c r="AK8" s="170"/>
      <c r="AL8" s="170"/>
      <c r="AM8" s="170"/>
      <c r="AP8" s="170"/>
      <c r="AW8" s="547"/>
      <c r="AX8" s="547"/>
      <c r="AY8" s="547"/>
      <c r="AZ8" s="547"/>
      <c r="BA8" s="547"/>
      <c r="BB8" s="547"/>
      <c r="BC8" s="547"/>
      <c r="BD8" s="547"/>
      <c r="BE8" s="547"/>
      <c r="BF8" s="547"/>
      <c r="BG8" s="547"/>
      <c r="BH8" s="547"/>
      <c r="BI8" s="547"/>
      <c r="BP8" s="167"/>
      <c r="BQ8" s="163"/>
    </row>
    <row r="9" spans="2:82" ht="13.5" customHeight="1">
      <c r="G9" s="166"/>
      <c r="H9" s="166"/>
      <c r="I9" s="166"/>
      <c r="J9" s="166"/>
      <c r="K9" s="166"/>
      <c r="L9" s="166"/>
      <c r="M9" s="166"/>
      <c r="N9" s="166"/>
      <c r="O9" s="166"/>
      <c r="P9" s="166"/>
      <c r="AH9" s="456" t="s">
        <v>548</v>
      </c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8"/>
      <c r="AV9" s="333" t="s">
        <v>547</v>
      </c>
      <c r="AW9" s="547" t="s">
        <v>551</v>
      </c>
      <c r="AX9" s="547"/>
      <c r="AY9" s="547"/>
      <c r="AZ9" s="547"/>
      <c r="BA9" s="547"/>
      <c r="BB9" s="547"/>
      <c r="BC9" s="547"/>
      <c r="BD9" s="547"/>
      <c r="BE9" s="547"/>
      <c r="BF9" s="547"/>
      <c r="BG9" s="547"/>
      <c r="BH9" s="547"/>
      <c r="BI9" s="547"/>
      <c r="BP9" s="163"/>
      <c r="BQ9" s="163"/>
      <c r="BR9" s="161"/>
    </row>
    <row r="10" spans="2:82" ht="13.5" customHeight="1" thickBot="1">
      <c r="AH10" s="459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1"/>
      <c r="AW10" s="547"/>
      <c r="AX10" s="547"/>
      <c r="AY10" s="547"/>
      <c r="AZ10" s="547"/>
      <c r="BA10" s="547"/>
      <c r="BB10" s="547"/>
      <c r="BC10" s="547"/>
      <c r="BD10" s="547"/>
      <c r="BE10" s="547"/>
      <c r="BF10" s="547"/>
      <c r="BG10" s="547"/>
      <c r="BH10" s="547"/>
      <c r="BI10" s="547"/>
      <c r="BP10" s="163"/>
      <c r="BQ10" s="163"/>
    </row>
    <row r="11" spans="2:82" ht="13.5" customHeight="1">
      <c r="K11" s="171"/>
      <c r="AI11" s="170"/>
      <c r="AJ11" s="170"/>
      <c r="AK11" s="170"/>
      <c r="AL11" s="170"/>
      <c r="AM11" s="170"/>
      <c r="AO11" s="228"/>
      <c r="AP11" s="170"/>
      <c r="AQ11" s="170"/>
      <c r="AR11" s="170"/>
      <c r="AU11" s="173"/>
      <c r="BO11" s="161"/>
      <c r="BP11" s="167"/>
      <c r="BQ11" s="163"/>
      <c r="BU11" s="174"/>
    </row>
    <row r="12" spans="2:82" ht="13.5" customHeight="1" thickBot="1">
      <c r="V12" s="17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465">
        <v>4</v>
      </c>
      <c r="AL12" s="465"/>
      <c r="AM12" s="465"/>
      <c r="AN12" s="575"/>
      <c r="AO12" s="576">
        <v>0</v>
      </c>
      <c r="AP12" s="462"/>
      <c r="AQ12" s="462"/>
      <c r="AR12" s="462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0"/>
      <c r="BP12" s="167"/>
    </row>
    <row r="13" spans="2:82" ht="13.5" customHeight="1" thickTop="1">
      <c r="B13" s="577" t="s">
        <v>444</v>
      </c>
      <c r="C13" s="577"/>
      <c r="D13" s="577"/>
      <c r="E13" s="577"/>
      <c r="W13" s="176"/>
      <c r="AI13" s="467">
        <v>0.5625</v>
      </c>
      <c r="AJ13" s="467"/>
      <c r="AK13" s="467"/>
      <c r="AL13" s="467"/>
      <c r="AM13" s="467"/>
      <c r="AN13" s="467"/>
      <c r="AO13" s="467"/>
      <c r="AP13" s="467"/>
      <c r="AQ13" s="467"/>
      <c r="AR13" s="467"/>
      <c r="BF13" s="177"/>
      <c r="BG13" s="176"/>
      <c r="BP13" s="167"/>
      <c r="BQ13" s="163"/>
    </row>
    <row r="14" spans="2:82" ht="13.5" customHeight="1">
      <c r="B14" s="577"/>
      <c r="C14" s="577"/>
      <c r="D14" s="577"/>
      <c r="E14" s="577"/>
      <c r="P14" s="578" t="s">
        <v>542</v>
      </c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80"/>
      <c r="AG14" s="548">
        <v>11</v>
      </c>
      <c r="AH14" s="548"/>
      <c r="AI14" s="474" t="s">
        <v>538</v>
      </c>
      <c r="AJ14" s="474"/>
      <c r="AK14" s="474"/>
      <c r="AL14" s="474"/>
      <c r="AM14" s="474"/>
      <c r="AN14" s="474"/>
      <c r="AO14" s="474"/>
      <c r="AP14" s="474"/>
      <c r="AQ14" s="474"/>
      <c r="AR14" s="474"/>
      <c r="AZ14" s="584" t="s">
        <v>545</v>
      </c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80"/>
      <c r="BP14" s="167"/>
      <c r="BQ14" s="163"/>
    </row>
    <row r="15" spans="2:82" ht="13.5" customHeight="1">
      <c r="B15" s="577"/>
      <c r="C15" s="577"/>
      <c r="D15" s="577"/>
      <c r="E15" s="577"/>
      <c r="P15" s="581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3"/>
      <c r="AG15" s="321" t="s">
        <v>540</v>
      </c>
      <c r="AH15" s="321"/>
      <c r="AI15" s="321"/>
      <c r="AJ15" s="322"/>
      <c r="AK15" s="540" t="s">
        <v>546</v>
      </c>
      <c r="AL15" s="541"/>
      <c r="AM15" s="541"/>
      <c r="AN15" s="541"/>
      <c r="AO15" s="541"/>
      <c r="AP15" s="541"/>
      <c r="AQ15" s="541"/>
      <c r="AR15" s="542"/>
      <c r="AZ15" s="581"/>
      <c r="BA15" s="582"/>
      <c r="BB15" s="582"/>
      <c r="BC15" s="582"/>
      <c r="BD15" s="582"/>
      <c r="BE15" s="582"/>
      <c r="BF15" s="582"/>
      <c r="BG15" s="582"/>
      <c r="BH15" s="582"/>
      <c r="BI15" s="582"/>
      <c r="BJ15" s="582"/>
      <c r="BK15" s="583"/>
      <c r="BR15" s="161"/>
      <c r="CD15" s="179"/>
    </row>
    <row r="16" spans="2:82" ht="13.5" customHeight="1">
      <c r="B16" s="289"/>
      <c r="C16" s="289"/>
      <c r="D16" s="289"/>
      <c r="E16" s="289"/>
      <c r="P16" s="294"/>
      <c r="Q16" s="294"/>
      <c r="R16" s="294"/>
      <c r="S16" s="294"/>
      <c r="T16" s="294"/>
      <c r="U16" s="294"/>
      <c r="V16" s="294"/>
      <c r="W16" s="323"/>
      <c r="X16" s="294"/>
      <c r="Y16" s="294"/>
      <c r="Z16" s="294"/>
      <c r="AA16" s="294"/>
      <c r="AI16" s="178"/>
      <c r="AJ16" s="166"/>
      <c r="AK16" s="543"/>
      <c r="AL16" s="544"/>
      <c r="AM16" s="544"/>
      <c r="AN16" s="544"/>
      <c r="AO16" s="544"/>
      <c r="AP16" s="544"/>
      <c r="AQ16" s="544"/>
      <c r="AR16" s="545"/>
      <c r="AZ16" s="313"/>
      <c r="BA16" s="313"/>
      <c r="BB16" s="313"/>
      <c r="BC16" s="313"/>
      <c r="BD16" s="313"/>
      <c r="BE16" s="313"/>
      <c r="BF16" s="313"/>
      <c r="BG16" s="323"/>
      <c r="BH16" s="313"/>
      <c r="BI16" s="313"/>
      <c r="BJ16" s="313"/>
      <c r="BK16" s="313"/>
      <c r="BR16" s="161"/>
      <c r="CD16" s="179"/>
    </row>
    <row r="17" spans="2:82" ht="18.75" customHeight="1" thickBot="1">
      <c r="B17" s="289"/>
      <c r="C17" s="289"/>
      <c r="D17" s="289"/>
      <c r="E17" s="289"/>
      <c r="P17" s="294"/>
      <c r="Q17" s="294"/>
      <c r="R17" s="294"/>
      <c r="S17" s="294"/>
      <c r="T17" s="294"/>
      <c r="U17" s="294"/>
      <c r="V17" s="294"/>
      <c r="W17" s="296"/>
      <c r="X17" s="294"/>
      <c r="Y17" s="294"/>
      <c r="Z17" s="294"/>
      <c r="AA17" s="294"/>
      <c r="AI17" s="178"/>
      <c r="AJ17" s="178"/>
      <c r="AK17" s="334">
        <v>2</v>
      </c>
      <c r="AL17" s="334"/>
      <c r="AM17" s="334"/>
      <c r="AN17" s="334"/>
      <c r="AO17" s="335"/>
      <c r="AP17" s="336"/>
      <c r="AQ17" s="336"/>
      <c r="AR17" s="336">
        <v>2</v>
      </c>
      <c r="AS17" s="331"/>
      <c r="AZ17" s="313"/>
      <c r="BA17" s="313"/>
      <c r="BB17" s="313"/>
      <c r="BC17" s="313"/>
      <c r="BD17" s="313"/>
      <c r="BE17" s="313"/>
      <c r="BF17" s="313"/>
      <c r="BG17" s="296"/>
      <c r="BH17" s="313"/>
      <c r="BI17" s="313"/>
      <c r="BJ17" s="313"/>
      <c r="BK17" s="313"/>
      <c r="BR17" s="161"/>
      <c r="CD17" s="179"/>
    </row>
    <row r="18" spans="2:82" s="170" customFormat="1" ht="13.5" customHeight="1" thickTop="1" thickBot="1">
      <c r="M18" s="175"/>
      <c r="N18" s="175"/>
      <c r="O18" s="175"/>
      <c r="P18" s="175"/>
      <c r="Q18" s="175"/>
      <c r="R18" s="175"/>
      <c r="S18" s="318"/>
      <c r="T18" s="318"/>
      <c r="U18" s="318">
        <v>0</v>
      </c>
      <c r="V18" s="319"/>
      <c r="W18" s="327"/>
      <c r="X18" s="328">
        <v>1</v>
      </c>
      <c r="Y18" s="328"/>
      <c r="Z18" s="328"/>
      <c r="AA18" s="329"/>
      <c r="AB18" s="329"/>
      <c r="AC18" s="329"/>
      <c r="AD18" s="329"/>
      <c r="AE18" s="180"/>
      <c r="AF18" s="180"/>
      <c r="AG18" s="180"/>
      <c r="AH18" s="324"/>
      <c r="AI18" s="195"/>
      <c r="AJ18" s="195"/>
      <c r="AK18" s="195"/>
      <c r="AL18" s="557" t="s">
        <v>539</v>
      </c>
      <c r="AM18" s="557"/>
      <c r="AN18" s="557"/>
      <c r="AO18" s="558"/>
      <c r="AP18" s="558"/>
      <c r="AQ18" s="558"/>
      <c r="AR18" s="180"/>
      <c r="AS18" s="181"/>
      <c r="AT18" s="325"/>
      <c r="AU18" s="180"/>
      <c r="AV18" s="180"/>
      <c r="AW18" s="330"/>
      <c r="AX18" s="330"/>
      <c r="AY18" s="330"/>
      <c r="AZ18" s="330"/>
      <c r="BA18" s="330"/>
      <c r="BB18" s="330"/>
      <c r="BC18" s="328"/>
      <c r="BD18" s="328"/>
      <c r="BE18" s="328">
        <v>3</v>
      </c>
      <c r="BF18" s="332"/>
      <c r="BG18" s="320"/>
      <c r="BH18" s="318">
        <v>1</v>
      </c>
      <c r="BI18" s="318"/>
      <c r="BJ18" s="318"/>
      <c r="BK18" s="180"/>
      <c r="BL18" s="180"/>
      <c r="CD18" s="121"/>
    </row>
    <row r="19" spans="2:82" s="170" customFormat="1" ht="13.5" customHeight="1" thickTop="1">
      <c r="M19" s="182"/>
      <c r="P19" s="189">
        <v>8</v>
      </c>
      <c r="Q19" s="445">
        <v>0.39583333333333331</v>
      </c>
      <c r="R19" s="446"/>
      <c r="S19" s="446"/>
      <c r="T19" s="446"/>
      <c r="U19" s="446"/>
      <c r="V19" s="446"/>
      <c r="W19" s="446"/>
      <c r="X19" s="446"/>
      <c r="Y19" s="446"/>
      <c r="Z19" s="446"/>
      <c r="AD19" s="183"/>
      <c r="AF19" s="551" t="s">
        <v>543</v>
      </c>
      <c r="AG19" s="552"/>
      <c r="AH19" s="552"/>
      <c r="AI19" s="552"/>
      <c r="AJ19" s="553"/>
      <c r="AK19" s="563">
        <v>10</v>
      </c>
      <c r="AL19" s="564"/>
      <c r="AM19" s="445">
        <v>0.52083333333333337</v>
      </c>
      <c r="AN19" s="446"/>
      <c r="AO19" s="525"/>
      <c r="AP19" s="551" t="s">
        <v>544</v>
      </c>
      <c r="AQ19" s="552"/>
      <c r="AR19" s="552"/>
      <c r="AS19" s="552"/>
      <c r="AT19" s="552"/>
      <c r="AU19" s="553"/>
      <c r="AW19" s="182"/>
      <c r="AZ19" s="189">
        <v>9</v>
      </c>
      <c r="BA19" s="445">
        <v>0.4375</v>
      </c>
      <c r="BB19" s="446"/>
      <c r="BC19" s="446"/>
      <c r="BD19" s="446"/>
      <c r="BE19" s="446"/>
      <c r="BF19" s="446"/>
      <c r="BG19" s="587"/>
      <c r="BH19" s="587"/>
      <c r="BI19" s="587"/>
      <c r="BJ19" s="587"/>
      <c r="BK19" s="229"/>
      <c r="BL19" s="229"/>
      <c r="BM19" s="229"/>
      <c r="BN19" s="229"/>
      <c r="BO19" s="182"/>
    </row>
    <row r="20" spans="2:82" s="170" customFormat="1" ht="13.5" customHeight="1">
      <c r="M20" s="182"/>
      <c r="Q20" s="474" t="s">
        <v>538</v>
      </c>
      <c r="R20" s="474"/>
      <c r="S20" s="474"/>
      <c r="T20" s="474"/>
      <c r="U20" s="474"/>
      <c r="V20" s="474"/>
      <c r="W20" s="474"/>
      <c r="X20" s="474"/>
      <c r="Y20" s="474"/>
      <c r="Z20" s="474"/>
      <c r="AD20" s="183"/>
      <c r="AF20" s="554"/>
      <c r="AG20" s="555"/>
      <c r="AH20" s="555"/>
      <c r="AI20" s="555"/>
      <c r="AJ20" s="556"/>
      <c r="AL20" s="561" t="s">
        <v>541</v>
      </c>
      <c r="AM20" s="562"/>
      <c r="AN20" s="562"/>
      <c r="AO20" s="162"/>
      <c r="AP20" s="554"/>
      <c r="AQ20" s="555"/>
      <c r="AR20" s="555"/>
      <c r="AS20" s="555"/>
      <c r="AT20" s="555"/>
      <c r="AU20" s="556"/>
      <c r="AW20" s="182"/>
      <c r="BA20" s="474" t="s">
        <v>538</v>
      </c>
      <c r="BB20" s="474"/>
      <c r="BC20" s="474"/>
      <c r="BD20" s="474"/>
      <c r="BE20" s="474"/>
      <c r="BF20" s="474"/>
      <c r="BG20" s="474"/>
      <c r="BH20" s="474"/>
      <c r="BI20" s="474"/>
      <c r="BJ20" s="474"/>
      <c r="BO20" s="182"/>
    </row>
    <row r="21" spans="2:82" s="170" customFormat="1" ht="13.5" customHeight="1" thickBot="1"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  <c r="N21" s="184"/>
      <c r="O21" s="184"/>
      <c r="P21" s="184"/>
      <c r="Q21" s="184"/>
      <c r="R21" s="184"/>
      <c r="S21" s="184"/>
      <c r="T21" s="184"/>
      <c r="U21" s="560" t="s">
        <v>537</v>
      </c>
      <c r="V21" s="560"/>
      <c r="W21" s="560"/>
      <c r="X21" s="560"/>
      <c r="Y21" s="184"/>
      <c r="Z21" s="184"/>
      <c r="AA21" s="184"/>
      <c r="AB21" s="184"/>
      <c r="AC21" s="184"/>
      <c r="AD21" s="186"/>
      <c r="AE21" s="184"/>
      <c r="AF21" s="184"/>
      <c r="AG21" s="184"/>
      <c r="AH21" s="184"/>
      <c r="AI21" s="184"/>
      <c r="AJ21" s="559" t="s">
        <v>536</v>
      </c>
      <c r="AK21" s="559"/>
      <c r="AL21" s="559"/>
      <c r="AM21" s="559"/>
      <c r="AN21" s="559"/>
      <c r="AO21" s="559"/>
      <c r="AP21" s="559"/>
      <c r="AQ21" s="184"/>
      <c r="AR21" s="184"/>
      <c r="AS21" s="184"/>
      <c r="AT21" s="184"/>
      <c r="AU21" s="184"/>
      <c r="AV21" s="184"/>
      <c r="AW21" s="185"/>
      <c r="AX21" s="184"/>
      <c r="AY21" s="184"/>
      <c r="AZ21" s="184"/>
      <c r="BA21" s="184"/>
      <c r="BB21" s="184"/>
      <c r="BC21" s="184"/>
      <c r="BD21" s="184"/>
      <c r="BE21" s="560" t="s">
        <v>533</v>
      </c>
      <c r="BF21" s="560"/>
      <c r="BG21" s="560"/>
      <c r="BH21" s="560"/>
      <c r="BI21" s="184"/>
      <c r="BJ21" s="184"/>
      <c r="BK21" s="184"/>
      <c r="BL21" s="184"/>
      <c r="BM21" s="184"/>
      <c r="BN21" s="184"/>
      <c r="BO21" s="185"/>
      <c r="BP21" s="184"/>
      <c r="BQ21" s="184"/>
      <c r="BR21" s="184"/>
      <c r="BS21" s="184"/>
      <c r="BT21" s="184"/>
      <c r="BU21" s="184"/>
      <c r="BV21" s="184"/>
    </row>
    <row r="22" spans="2:82" s="170" customFormat="1" ht="13.5" customHeight="1">
      <c r="M22" s="187"/>
      <c r="AD22" s="188"/>
      <c r="AE22" s="175"/>
      <c r="AW22" s="187"/>
      <c r="BO22" s="187"/>
    </row>
    <row r="23" spans="2:82" s="170" customFormat="1" ht="28.5" customHeight="1">
      <c r="H23" s="588" t="s">
        <v>533</v>
      </c>
      <c r="I23" s="489"/>
      <c r="J23" s="489"/>
      <c r="K23" s="489"/>
      <c r="L23" s="489"/>
      <c r="M23" s="489"/>
      <c r="N23" s="489"/>
      <c r="O23" s="489"/>
      <c r="P23" s="489"/>
      <c r="Q23" s="490"/>
      <c r="R23" s="189"/>
      <c r="S23" s="189"/>
      <c r="T23" s="189"/>
      <c r="U23" s="189"/>
      <c r="V23" s="189"/>
      <c r="W23" s="189"/>
      <c r="X23" s="189"/>
      <c r="Y23" s="189"/>
      <c r="Z23" s="491" t="s">
        <v>534</v>
      </c>
      <c r="AA23" s="483"/>
      <c r="AB23" s="483"/>
      <c r="AC23" s="483"/>
      <c r="AD23" s="483"/>
      <c r="AE23" s="483"/>
      <c r="AF23" s="483"/>
      <c r="AG23" s="483"/>
      <c r="AH23" s="483"/>
      <c r="AI23" s="492"/>
      <c r="AJ23" s="189"/>
      <c r="AK23" s="189"/>
      <c r="AL23" s="189"/>
      <c r="AM23" s="189"/>
      <c r="AN23" s="189"/>
      <c r="AO23" s="189"/>
      <c r="AP23" s="189"/>
      <c r="AQ23" s="189"/>
      <c r="AR23" s="491" t="s">
        <v>535</v>
      </c>
      <c r="AS23" s="483"/>
      <c r="AT23" s="483"/>
      <c r="AU23" s="483"/>
      <c r="AV23" s="483"/>
      <c r="AW23" s="483"/>
      <c r="AX23" s="483"/>
      <c r="AY23" s="483"/>
      <c r="AZ23" s="483"/>
      <c r="BA23" s="492"/>
      <c r="BB23" s="189"/>
      <c r="BC23" s="189"/>
      <c r="BD23" s="189"/>
      <c r="BE23" s="189"/>
      <c r="BF23" s="189"/>
      <c r="BG23" s="189"/>
      <c r="BH23" s="189"/>
      <c r="BI23" s="189"/>
      <c r="BJ23" s="491" t="s">
        <v>537</v>
      </c>
      <c r="BK23" s="483"/>
      <c r="BL23" s="483"/>
      <c r="BM23" s="483"/>
      <c r="BN23" s="483"/>
      <c r="BO23" s="483"/>
      <c r="BP23" s="483"/>
      <c r="BQ23" s="483"/>
      <c r="BR23" s="483"/>
      <c r="BS23" s="492"/>
    </row>
    <row r="24" spans="2:82" s="170" customFormat="1" ht="13.5" customHeight="1" thickBot="1">
      <c r="H24" s="190"/>
      <c r="I24" s="191"/>
      <c r="J24" s="191"/>
      <c r="K24" s="191"/>
      <c r="L24" s="192">
        <v>1</v>
      </c>
      <c r="M24" s="305">
        <v>7</v>
      </c>
      <c r="N24" s="306"/>
      <c r="O24" s="306"/>
      <c r="P24" s="306"/>
      <c r="Q24" s="195"/>
      <c r="R24" s="180"/>
      <c r="S24" s="180"/>
      <c r="T24" s="180"/>
      <c r="U24" s="180"/>
      <c r="V24" s="180"/>
      <c r="W24" s="180"/>
      <c r="X24" s="180"/>
      <c r="Y24" s="180"/>
      <c r="Z24" s="180"/>
      <c r="AA24" s="315"/>
      <c r="AB24" s="316">
        <v>3</v>
      </c>
      <c r="AC24" s="316"/>
      <c r="AD24" s="317"/>
      <c r="AE24" s="230"/>
      <c r="AF24" s="290"/>
      <c r="AG24" s="290">
        <v>3</v>
      </c>
      <c r="AH24" s="231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91"/>
      <c r="AT24" s="192">
        <v>0</v>
      </c>
      <c r="AU24" s="192"/>
      <c r="AV24" s="192"/>
      <c r="AW24" s="305"/>
      <c r="AX24" s="316"/>
      <c r="AY24" s="316">
        <v>0</v>
      </c>
      <c r="AZ24" s="306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96"/>
      <c r="BL24" s="196"/>
      <c r="BM24" s="196"/>
      <c r="BN24" s="197">
        <v>0</v>
      </c>
      <c r="BO24" s="305">
        <v>3</v>
      </c>
      <c r="BP24" s="306"/>
      <c r="BQ24" s="306"/>
      <c r="BR24" s="306"/>
    </row>
    <row r="25" spans="2:82" s="198" customFormat="1" ht="13.5" customHeight="1" thickTop="1">
      <c r="H25" s="199"/>
      <c r="I25" s="200"/>
      <c r="J25" s="200"/>
      <c r="K25" s="200"/>
      <c r="L25" s="486">
        <v>6</v>
      </c>
      <c r="M25" s="485"/>
      <c r="Q25" s="201"/>
      <c r="Z25" s="199"/>
      <c r="AD25" s="484">
        <v>7</v>
      </c>
      <c r="AE25" s="485"/>
      <c r="AH25" s="205"/>
      <c r="AI25" s="201"/>
      <c r="AR25" s="199"/>
      <c r="AS25" s="200"/>
      <c r="AT25" s="200"/>
      <c r="AU25" s="200"/>
      <c r="AV25" s="486">
        <v>5</v>
      </c>
      <c r="AW25" s="485"/>
      <c r="BA25" s="201"/>
      <c r="BJ25" s="199"/>
      <c r="BM25" s="200"/>
      <c r="BN25" s="486">
        <v>6</v>
      </c>
      <c r="BO25" s="485"/>
      <c r="BR25" s="205"/>
      <c r="BS25" s="201"/>
    </row>
    <row r="26" spans="2:82" s="198" customFormat="1" ht="13.5" customHeight="1">
      <c r="H26" s="203"/>
      <c r="I26" s="204"/>
      <c r="K26" s="585">
        <v>0.56944444444444442</v>
      </c>
      <c r="L26" s="586"/>
      <c r="M26" s="586"/>
      <c r="N26" s="586"/>
      <c r="P26" s="204"/>
      <c r="Q26" s="232"/>
      <c r="Z26" s="199"/>
      <c r="AC26" s="585">
        <v>0.60416666666666663</v>
      </c>
      <c r="AD26" s="586"/>
      <c r="AE26" s="586"/>
      <c r="AF26" s="586"/>
      <c r="AH26" s="205"/>
      <c r="AI26" s="201"/>
      <c r="AR26" s="199"/>
      <c r="AS26" s="204"/>
      <c r="AU26" s="585">
        <v>0.53472222222222221</v>
      </c>
      <c r="AV26" s="586"/>
      <c r="AW26" s="586"/>
      <c r="AX26" s="586"/>
      <c r="AZ26" s="204"/>
      <c r="BA26" s="232"/>
      <c r="BJ26" s="199"/>
      <c r="BM26" s="585">
        <v>0.56944444444444442</v>
      </c>
      <c r="BN26" s="586"/>
      <c r="BO26" s="586"/>
      <c r="BP26" s="586"/>
      <c r="BR26" s="205"/>
      <c r="BS26" s="232"/>
    </row>
    <row r="27" spans="2:82" s="198" customFormat="1" ht="13.5" customHeight="1">
      <c r="H27" s="199"/>
      <c r="I27" s="565" t="s">
        <v>451</v>
      </c>
      <c r="J27" s="566"/>
      <c r="K27" s="566"/>
      <c r="L27" s="566"/>
      <c r="M27" s="566"/>
      <c r="N27" s="566"/>
      <c r="O27" s="566"/>
      <c r="P27" s="567"/>
      <c r="Q27" s="232"/>
      <c r="Z27" s="203"/>
      <c r="AA27" s="568" t="s">
        <v>452</v>
      </c>
      <c r="AB27" s="569"/>
      <c r="AC27" s="569"/>
      <c r="AD27" s="569"/>
      <c r="AE27" s="569"/>
      <c r="AF27" s="569"/>
      <c r="AG27" s="569"/>
      <c r="AH27" s="570"/>
      <c r="AI27" s="201"/>
      <c r="AR27" s="199"/>
      <c r="AS27" s="571" t="s">
        <v>456</v>
      </c>
      <c r="AT27" s="571"/>
      <c r="AU27" s="571"/>
      <c r="AV27" s="571"/>
      <c r="AW27" s="571"/>
      <c r="AX27" s="571"/>
      <c r="AY27" s="571"/>
      <c r="AZ27" s="571"/>
      <c r="BA27" s="201"/>
      <c r="BJ27" s="199"/>
      <c r="BK27" s="571" t="s">
        <v>457</v>
      </c>
      <c r="BL27" s="571"/>
      <c r="BM27" s="571"/>
      <c r="BN27" s="571"/>
      <c r="BO27" s="571"/>
      <c r="BP27" s="571"/>
      <c r="BQ27" s="571"/>
      <c r="BR27" s="571"/>
      <c r="BS27" s="201"/>
    </row>
    <row r="28" spans="2:82" s="198" customFormat="1" ht="13.5" customHeight="1" thickBot="1">
      <c r="B28" s="577" t="s">
        <v>443</v>
      </c>
      <c r="C28" s="577"/>
      <c r="D28" s="577"/>
      <c r="E28" s="577"/>
      <c r="H28" s="203">
        <v>1</v>
      </c>
      <c r="I28" s="303">
        <v>3</v>
      </c>
      <c r="J28" s="304"/>
      <c r="K28" s="282"/>
      <c r="L28" s="572" t="s">
        <v>383</v>
      </c>
      <c r="M28" s="572"/>
      <c r="N28" s="282"/>
      <c r="O28" s="282"/>
      <c r="P28" s="301">
        <v>3</v>
      </c>
      <c r="Q28" s="295">
        <v>5</v>
      </c>
      <c r="R28" s="302"/>
      <c r="S28" s="209"/>
      <c r="T28" s="209"/>
      <c r="U28" s="209"/>
      <c r="V28" s="209"/>
      <c r="W28" s="209"/>
      <c r="X28" s="209"/>
      <c r="Y28" s="308"/>
      <c r="Z28" s="263">
        <v>7</v>
      </c>
      <c r="AA28" s="307">
        <v>1</v>
      </c>
      <c r="AB28" s="282"/>
      <c r="AC28" s="282"/>
      <c r="AD28" s="572" t="s">
        <v>383</v>
      </c>
      <c r="AE28" s="572"/>
      <c r="AF28" s="282"/>
      <c r="AG28" s="304"/>
      <c r="AH28" s="309">
        <v>3</v>
      </c>
      <c r="AI28" s="232">
        <v>0</v>
      </c>
      <c r="AJ28" s="209"/>
      <c r="AK28" s="209"/>
      <c r="AL28" s="209"/>
      <c r="AM28" s="209"/>
      <c r="AN28" s="209"/>
      <c r="AO28" s="209"/>
      <c r="AP28" s="209"/>
      <c r="AR28" s="203">
        <v>0</v>
      </c>
      <c r="AS28" s="310">
        <v>3</v>
      </c>
      <c r="AT28" s="311"/>
      <c r="AU28" s="283"/>
      <c r="AV28" s="572" t="s">
        <v>179</v>
      </c>
      <c r="AW28" s="572"/>
      <c r="AX28" s="283"/>
      <c r="AY28" s="311"/>
      <c r="AZ28" s="309">
        <v>4</v>
      </c>
      <c r="BA28" s="232">
        <v>1</v>
      </c>
      <c r="BB28" s="209"/>
      <c r="BC28" s="209"/>
      <c r="BD28" s="209"/>
      <c r="BE28" s="209"/>
      <c r="BF28" s="209"/>
      <c r="BG28" s="209"/>
      <c r="BH28" s="209"/>
      <c r="BI28" s="204">
        <v>1</v>
      </c>
      <c r="BJ28" s="203"/>
      <c r="BK28" s="303"/>
      <c r="BL28" s="314">
        <v>1</v>
      </c>
      <c r="BM28" s="282"/>
      <c r="BN28" s="572" t="s">
        <v>179</v>
      </c>
      <c r="BO28" s="572"/>
      <c r="BP28" s="282"/>
      <c r="BQ28" s="282"/>
      <c r="BR28" s="312">
        <v>1</v>
      </c>
      <c r="BS28" s="295">
        <v>5</v>
      </c>
      <c r="BT28" s="302"/>
    </row>
    <row r="29" spans="2:82" s="213" customFormat="1" ht="13.5" customHeight="1" thickTop="1">
      <c r="B29" s="577"/>
      <c r="C29" s="577"/>
      <c r="D29" s="577"/>
      <c r="E29" s="577"/>
      <c r="F29" s="211"/>
      <c r="G29" s="212"/>
      <c r="H29" s="589">
        <v>4</v>
      </c>
      <c r="I29" s="497"/>
      <c r="J29" s="211"/>
      <c r="K29" s="214"/>
      <c r="N29" s="211"/>
      <c r="O29" s="212"/>
      <c r="P29" s="589">
        <v>4</v>
      </c>
      <c r="Q29" s="497"/>
      <c r="R29" s="215"/>
      <c r="S29" s="214"/>
      <c r="X29" s="211"/>
      <c r="Y29" s="214"/>
      <c r="Z29" s="497">
        <v>5</v>
      </c>
      <c r="AA29" s="589"/>
      <c r="AB29" s="257"/>
      <c r="AC29" s="214"/>
      <c r="AF29" s="211"/>
      <c r="AG29" s="214"/>
      <c r="AH29" s="497">
        <v>5</v>
      </c>
      <c r="AI29" s="589"/>
      <c r="AJ29" s="257"/>
      <c r="AK29" s="214"/>
      <c r="AP29" s="211"/>
      <c r="AQ29" s="212"/>
      <c r="AR29" s="589">
        <v>3</v>
      </c>
      <c r="AS29" s="497"/>
      <c r="AT29" s="211"/>
      <c r="AU29" s="214"/>
      <c r="AX29" s="211"/>
      <c r="AY29" s="214"/>
      <c r="AZ29" s="497">
        <v>3</v>
      </c>
      <c r="BA29" s="589"/>
      <c r="BB29" s="257"/>
      <c r="BC29" s="214"/>
      <c r="BH29" s="211"/>
      <c r="BI29" s="212"/>
      <c r="BJ29" s="589">
        <v>4</v>
      </c>
      <c r="BK29" s="497"/>
      <c r="BL29" s="211"/>
      <c r="BM29" s="214"/>
      <c r="BP29" s="211"/>
      <c r="BQ29" s="212"/>
      <c r="BR29" s="589">
        <v>4</v>
      </c>
      <c r="BS29" s="497"/>
      <c r="BT29" s="211"/>
      <c r="BU29" s="214"/>
    </row>
    <row r="30" spans="2:82" s="213" customFormat="1" ht="13.5" customHeight="1">
      <c r="B30" s="577"/>
      <c r="C30" s="577"/>
      <c r="D30" s="577"/>
      <c r="E30" s="577"/>
      <c r="F30" s="211"/>
      <c r="G30" s="590">
        <v>0.5</v>
      </c>
      <c r="H30" s="448"/>
      <c r="I30" s="448"/>
      <c r="J30" s="591"/>
      <c r="K30" s="214"/>
      <c r="N30" s="211"/>
      <c r="O30" s="592">
        <v>0.5</v>
      </c>
      <c r="P30" s="448"/>
      <c r="Q30" s="448"/>
      <c r="R30" s="593"/>
      <c r="S30" s="214"/>
      <c r="X30" s="211"/>
      <c r="Y30" s="592">
        <v>0.53472222222222221</v>
      </c>
      <c r="Z30" s="448"/>
      <c r="AA30" s="448"/>
      <c r="AB30" s="593"/>
      <c r="AC30" s="214"/>
      <c r="AF30" s="211"/>
      <c r="AG30" s="592">
        <v>0.53472222222222221</v>
      </c>
      <c r="AH30" s="448"/>
      <c r="AI30" s="448"/>
      <c r="AJ30" s="593"/>
      <c r="AK30" s="214"/>
      <c r="AP30" s="211"/>
      <c r="AQ30" s="590">
        <v>0.46527777777777773</v>
      </c>
      <c r="AR30" s="594"/>
      <c r="AS30" s="594"/>
      <c r="AT30" s="595"/>
      <c r="AU30" s="214"/>
      <c r="AX30" s="211"/>
      <c r="AY30" s="590">
        <v>0.46527777777777773</v>
      </c>
      <c r="AZ30" s="594"/>
      <c r="BA30" s="594"/>
      <c r="BB30" s="595"/>
      <c r="BC30" s="214"/>
      <c r="BH30" s="211"/>
      <c r="BI30" s="592">
        <v>0.5</v>
      </c>
      <c r="BJ30" s="448"/>
      <c r="BK30" s="448"/>
      <c r="BL30" s="593"/>
      <c r="BM30" s="214"/>
      <c r="BP30" s="211"/>
      <c r="BQ30" s="592">
        <v>0.5</v>
      </c>
      <c r="BR30" s="448"/>
      <c r="BS30" s="448"/>
      <c r="BT30" s="593"/>
      <c r="BU30" s="214"/>
    </row>
    <row r="31" spans="2:82" s="213" customFormat="1" ht="13.5" customHeight="1">
      <c r="F31" s="211"/>
      <c r="H31" s="497" t="s">
        <v>55</v>
      </c>
      <c r="I31" s="497"/>
      <c r="J31" s="274"/>
      <c r="K31" s="277"/>
      <c r="L31" s="274"/>
      <c r="M31" s="274"/>
      <c r="N31" s="278"/>
      <c r="O31" s="274"/>
      <c r="P31" s="505" t="s">
        <v>56</v>
      </c>
      <c r="Q31" s="505"/>
      <c r="R31" s="279"/>
      <c r="S31" s="277"/>
      <c r="T31" s="274"/>
      <c r="U31" s="274"/>
      <c r="V31" s="274"/>
      <c r="W31" s="274"/>
      <c r="X31" s="203"/>
      <c r="Y31" s="204"/>
      <c r="Z31" s="497" t="s">
        <v>55</v>
      </c>
      <c r="AA31" s="497"/>
      <c r="AB31" s="274"/>
      <c r="AC31" s="277"/>
      <c r="AD31" s="274"/>
      <c r="AE31" s="274"/>
      <c r="AF31" s="278"/>
      <c r="AG31" s="274"/>
      <c r="AH31" s="505" t="s">
        <v>56</v>
      </c>
      <c r="AI31" s="505"/>
      <c r="AJ31" s="279"/>
      <c r="AK31" s="214"/>
      <c r="AP31" s="211"/>
      <c r="AR31" s="497" t="s">
        <v>57</v>
      </c>
      <c r="AS31" s="497"/>
      <c r="AT31" s="274"/>
      <c r="AU31" s="277"/>
      <c r="AV31" s="274"/>
      <c r="AW31" s="274"/>
      <c r="AX31" s="278"/>
      <c r="AY31" s="274"/>
      <c r="AZ31" s="505" t="s">
        <v>64</v>
      </c>
      <c r="BA31" s="505"/>
      <c r="BB31" s="252"/>
      <c r="BC31" s="232"/>
      <c r="BH31" s="234"/>
      <c r="BJ31" s="497" t="s">
        <v>57</v>
      </c>
      <c r="BK31" s="497"/>
      <c r="BL31" s="204">
        <v>0</v>
      </c>
      <c r="BM31" s="232">
        <v>0</v>
      </c>
      <c r="BN31" s="274"/>
      <c r="BO31" s="274"/>
      <c r="BP31" s="234">
        <v>1</v>
      </c>
      <c r="BQ31" s="220">
        <v>1</v>
      </c>
      <c r="BR31" s="505" t="s">
        <v>64</v>
      </c>
      <c r="BS31" s="505"/>
      <c r="BT31" s="215"/>
      <c r="BU31" s="214"/>
    </row>
    <row r="32" spans="2:82" s="213" customFormat="1" ht="13.5" customHeight="1" thickBot="1">
      <c r="F32" s="263">
        <v>1</v>
      </c>
      <c r="G32" s="223">
        <v>0</v>
      </c>
      <c r="H32" s="572" t="s">
        <v>46</v>
      </c>
      <c r="I32" s="572"/>
      <c r="J32" s="233">
        <v>1</v>
      </c>
      <c r="K32" s="295">
        <v>2</v>
      </c>
      <c r="L32" s="222"/>
      <c r="M32" s="222"/>
      <c r="N32" s="233">
        <v>0</v>
      </c>
      <c r="O32" s="295">
        <v>2</v>
      </c>
      <c r="P32" s="572" t="s">
        <v>46</v>
      </c>
      <c r="Q32" s="572"/>
      <c r="R32" s="263">
        <v>6</v>
      </c>
      <c r="S32" s="208">
        <v>1</v>
      </c>
      <c r="T32" s="204"/>
      <c r="U32" s="204"/>
      <c r="V32" s="222"/>
      <c r="W32" s="222"/>
      <c r="X32" s="263">
        <v>6</v>
      </c>
      <c r="Y32" s="223">
        <v>2</v>
      </c>
      <c r="Z32" s="572" t="s">
        <v>179</v>
      </c>
      <c r="AA32" s="572"/>
      <c r="AB32" s="233">
        <v>1</v>
      </c>
      <c r="AC32" s="295">
        <v>2</v>
      </c>
      <c r="AD32" s="222"/>
      <c r="AE32" s="222"/>
      <c r="AF32" s="263"/>
      <c r="AG32" s="232"/>
      <c r="AH32" s="572" t="s">
        <v>179</v>
      </c>
      <c r="AI32" s="572"/>
      <c r="AJ32" s="263"/>
      <c r="AK32" s="232"/>
      <c r="AL32" s="204"/>
      <c r="AM32" s="222"/>
      <c r="AN32" s="222"/>
      <c r="AO32" s="222"/>
      <c r="AP32" s="263"/>
      <c r="AQ32" s="232"/>
      <c r="AR32" s="572" t="s">
        <v>385</v>
      </c>
      <c r="AS32" s="572"/>
      <c r="AT32" s="263"/>
      <c r="AU32" s="232"/>
      <c r="AV32" s="222"/>
      <c r="AW32" s="222"/>
      <c r="AX32" s="263"/>
      <c r="AY32" s="232"/>
      <c r="AZ32" s="572" t="s">
        <v>385</v>
      </c>
      <c r="BA32" s="572"/>
      <c r="BB32" s="263"/>
      <c r="BC32" s="232"/>
      <c r="BD32" s="204"/>
      <c r="BE32" s="204"/>
      <c r="BF32" s="222"/>
      <c r="BG32" s="222"/>
      <c r="BH32" s="233">
        <v>0</v>
      </c>
      <c r="BI32" s="295">
        <v>2</v>
      </c>
      <c r="BJ32" s="572" t="s">
        <v>46</v>
      </c>
      <c r="BK32" s="572"/>
      <c r="BL32" s="233"/>
      <c r="BM32" s="295"/>
      <c r="BN32" s="222"/>
      <c r="BO32" s="222"/>
      <c r="BP32" s="233"/>
      <c r="BQ32" s="295"/>
      <c r="BR32" s="572" t="s">
        <v>46</v>
      </c>
      <c r="BS32" s="572"/>
      <c r="BT32" s="263">
        <v>5</v>
      </c>
      <c r="BU32" s="208">
        <v>0</v>
      </c>
    </row>
    <row r="33" spans="2:74" s="224" customFormat="1" ht="13.5" customHeight="1" thickTop="1">
      <c r="E33" s="225"/>
      <c r="F33" s="596">
        <v>1</v>
      </c>
      <c r="G33" s="597"/>
      <c r="H33" s="272"/>
      <c r="I33" s="273"/>
      <c r="J33" s="510" t="s">
        <v>454</v>
      </c>
      <c r="K33" s="510"/>
      <c r="L33" s="272"/>
      <c r="M33" s="273"/>
      <c r="N33" s="510" t="s">
        <v>61</v>
      </c>
      <c r="O33" s="507"/>
      <c r="P33" s="272"/>
      <c r="Q33" s="273"/>
      <c r="R33" s="510" t="s">
        <v>61</v>
      </c>
      <c r="S33" s="510"/>
      <c r="T33" s="275"/>
      <c r="U33" s="276"/>
      <c r="V33" s="276"/>
      <c r="W33" s="273"/>
      <c r="X33" s="596">
        <v>3</v>
      </c>
      <c r="Y33" s="597"/>
      <c r="Z33" s="272"/>
      <c r="AA33" s="273"/>
      <c r="AB33" s="510" t="s">
        <v>62</v>
      </c>
      <c r="AC33" s="510"/>
      <c r="AD33" s="226"/>
      <c r="AE33" s="225"/>
      <c r="AF33" s="598"/>
      <c r="AG33" s="599"/>
      <c r="AI33" s="225"/>
      <c r="AJ33" s="599"/>
      <c r="AK33" s="599"/>
      <c r="AL33" s="271"/>
      <c r="AO33" s="225"/>
      <c r="AP33" s="600"/>
      <c r="AQ33" s="601"/>
      <c r="AS33" s="225"/>
      <c r="AT33" s="599"/>
      <c r="AU33" s="599"/>
      <c r="AW33" s="225"/>
      <c r="AX33" s="598"/>
      <c r="AY33" s="599"/>
      <c r="BA33" s="225"/>
      <c r="BB33" s="599"/>
      <c r="BC33" s="599"/>
      <c r="BD33" s="271"/>
      <c r="BG33" s="225"/>
      <c r="BH33" s="596">
        <v>1</v>
      </c>
      <c r="BI33" s="597"/>
      <c r="BJ33" s="272"/>
      <c r="BK33" s="273"/>
      <c r="BL33" s="510" t="s">
        <v>60</v>
      </c>
      <c r="BM33" s="510"/>
      <c r="BN33" s="272"/>
      <c r="BO33" s="273"/>
      <c r="BP33" s="510" t="s">
        <v>61</v>
      </c>
      <c r="BQ33" s="507"/>
      <c r="BR33" s="272"/>
      <c r="BS33" s="273"/>
      <c r="BT33" s="510" t="s">
        <v>61</v>
      </c>
      <c r="BU33" s="514"/>
      <c r="BV33" s="226"/>
    </row>
    <row r="34" spans="2:74" s="224" customFormat="1" ht="13.5" customHeight="1">
      <c r="E34" s="225"/>
      <c r="F34" s="511">
        <v>0.39583333333333331</v>
      </c>
      <c r="G34" s="513"/>
      <c r="H34" s="226"/>
      <c r="I34" s="225"/>
      <c r="J34" s="511">
        <v>0.39583333333333331</v>
      </c>
      <c r="K34" s="513"/>
      <c r="L34" s="226"/>
      <c r="M34" s="225"/>
      <c r="N34" s="511">
        <v>0.43055555555555558</v>
      </c>
      <c r="O34" s="513"/>
      <c r="P34" s="226"/>
      <c r="Q34" s="225"/>
      <c r="R34" s="511">
        <v>0.43055555555555558</v>
      </c>
      <c r="S34" s="512"/>
      <c r="T34" s="182"/>
      <c r="W34" s="225"/>
      <c r="X34" s="511">
        <v>0.46527777777777773</v>
      </c>
      <c r="Y34" s="513"/>
      <c r="Z34" s="226"/>
      <c r="AA34" s="225"/>
      <c r="AB34" s="511">
        <v>0.46527777777777773</v>
      </c>
      <c r="AC34" s="513"/>
      <c r="AD34" s="226"/>
      <c r="AE34" s="225"/>
      <c r="AF34" s="602"/>
      <c r="AG34" s="512"/>
      <c r="AI34" s="225"/>
      <c r="AJ34" s="511"/>
      <c r="AK34" s="512"/>
      <c r="AL34" s="170"/>
      <c r="AO34" s="225"/>
      <c r="AP34" s="511"/>
      <c r="AQ34" s="512"/>
      <c r="AS34" s="225"/>
      <c r="AT34" s="511"/>
      <c r="AU34" s="512"/>
      <c r="AW34" s="225"/>
      <c r="AX34" s="511"/>
      <c r="AY34" s="512"/>
      <c r="BA34" s="225"/>
      <c r="BB34" s="511"/>
      <c r="BC34" s="512"/>
      <c r="BD34" s="170"/>
      <c r="BG34" s="225"/>
      <c r="BH34" s="511">
        <v>0.39583333333333331</v>
      </c>
      <c r="BI34" s="513"/>
      <c r="BJ34" s="226"/>
      <c r="BK34" s="225"/>
      <c r="BL34" s="511">
        <v>0.39583333333333331</v>
      </c>
      <c r="BM34" s="513"/>
      <c r="BN34" s="226"/>
      <c r="BO34" s="225"/>
      <c r="BP34" s="511">
        <v>0.43055555555555558</v>
      </c>
      <c r="BQ34" s="513"/>
      <c r="BR34" s="226"/>
      <c r="BS34" s="225"/>
      <c r="BT34" s="511">
        <v>0.43055555555555558</v>
      </c>
      <c r="BU34" s="513"/>
      <c r="BV34" s="226"/>
    </row>
    <row r="35" spans="2:74" s="224" customFormat="1" ht="13.5" customHeight="1">
      <c r="E35" s="225"/>
      <c r="F35" s="524" t="s">
        <v>55</v>
      </c>
      <c r="G35" s="446"/>
      <c r="H35" s="272"/>
      <c r="I35" s="273"/>
      <c r="J35" s="522" t="s">
        <v>56</v>
      </c>
      <c r="K35" s="526"/>
      <c r="L35" s="272"/>
      <c r="M35" s="273"/>
      <c r="N35" s="524" t="s">
        <v>55</v>
      </c>
      <c r="O35" s="525"/>
      <c r="P35" s="272"/>
      <c r="Q35" s="273"/>
      <c r="R35" s="522" t="s">
        <v>56</v>
      </c>
      <c r="S35" s="526"/>
      <c r="T35" s="281"/>
      <c r="U35" s="276"/>
      <c r="V35" s="276"/>
      <c r="W35" s="273"/>
      <c r="X35" s="524" t="s">
        <v>55</v>
      </c>
      <c r="Y35" s="446"/>
      <c r="Z35" s="272"/>
      <c r="AA35" s="273"/>
      <c r="AB35" s="522" t="s">
        <v>56</v>
      </c>
      <c r="AC35" s="526"/>
      <c r="AD35" s="226"/>
      <c r="AE35" s="225"/>
      <c r="AF35" s="604"/>
      <c r="AG35" s="512"/>
      <c r="AI35" s="225"/>
      <c r="AJ35" s="603"/>
      <c r="AK35" s="512"/>
      <c r="AL35" s="170"/>
      <c r="AO35" s="225"/>
      <c r="AP35" s="603"/>
      <c r="AQ35" s="512"/>
      <c r="AS35" s="225"/>
      <c r="AT35" s="603"/>
      <c r="AU35" s="512"/>
      <c r="AW35" s="225"/>
      <c r="AX35" s="603"/>
      <c r="AY35" s="512"/>
      <c r="BA35" s="225"/>
      <c r="BB35" s="603"/>
      <c r="BC35" s="512"/>
      <c r="BD35" s="170"/>
      <c r="BG35" s="225"/>
      <c r="BH35" s="524" t="s">
        <v>57</v>
      </c>
      <c r="BI35" s="446"/>
      <c r="BJ35" s="272"/>
      <c r="BK35" s="273"/>
      <c r="BL35" s="522" t="s">
        <v>64</v>
      </c>
      <c r="BM35" s="526"/>
      <c r="BN35" s="272"/>
      <c r="BO35" s="273"/>
      <c r="BP35" s="524" t="s">
        <v>57</v>
      </c>
      <c r="BQ35" s="446"/>
      <c r="BR35" s="272"/>
      <c r="BS35" s="273"/>
      <c r="BT35" s="522" t="s">
        <v>64</v>
      </c>
      <c r="BU35" s="526"/>
      <c r="BV35" s="226"/>
    </row>
    <row r="36" spans="2:74" s="224" customFormat="1" ht="13.5" customHeight="1">
      <c r="E36" s="225"/>
      <c r="F36" s="573" t="s">
        <v>65</v>
      </c>
      <c r="G36" s="574"/>
      <c r="H36" s="226"/>
      <c r="I36" s="225"/>
      <c r="J36" s="573" t="s">
        <v>453</v>
      </c>
      <c r="K36" s="572"/>
      <c r="L36" s="226"/>
      <c r="M36" s="225"/>
      <c r="N36" s="573" t="s">
        <v>458</v>
      </c>
      <c r="O36" s="574"/>
      <c r="P36" s="226"/>
      <c r="Q36" s="225"/>
      <c r="R36" s="573" t="s">
        <v>458</v>
      </c>
      <c r="S36" s="574"/>
      <c r="T36" s="235"/>
      <c r="W36" s="225"/>
      <c r="X36" s="572" t="s">
        <v>385</v>
      </c>
      <c r="Y36" s="572"/>
      <c r="Z36" s="226"/>
      <c r="AA36" s="225"/>
      <c r="AB36" s="572" t="s">
        <v>385</v>
      </c>
      <c r="AC36" s="572"/>
      <c r="AD36" s="226"/>
      <c r="AE36" s="225"/>
      <c r="AF36" s="573"/>
      <c r="AG36" s="572"/>
      <c r="AI36" s="225"/>
      <c r="AJ36" s="573"/>
      <c r="AK36" s="572"/>
      <c r="AL36" s="270"/>
      <c r="AO36" s="225"/>
      <c r="AP36" s="573"/>
      <c r="AQ36" s="572"/>
      <c r="AS36" s="225"/>
      <c r="AT36" s="573"/>
      <c r="AU36" s="572"/>
      <c r="AW36" s="225"/>
      <c r="AX36" s="573"/>
      <c r="AY36" s="572"/>
      <c r="BA36" s="225"/>
      <c r="BB36" s="573"/>
      <c r="BC36" s="572"/>
      <c r="BD36" s="270"/>
      <c r="BG36" s="225"/>
      <c r="BH36" s="573" t="s">
        <v>455</v>
      </c>
      <c r="BI36" s="574"/>
      <c r="BJ36" s="226"/>
      <c r="BK36" s="225"/>
      <c r="BL36" s="573" t="s">
        <v>66</v>
      </c>
      <c r="BM36" s="574"/>
      <c r="BN36" s="226"/>
      <c r="BO36" s="225"/>
      <c r="BP36" s="573" t="s">
        <v>458</v>
      </c>
      <c r="BQ36" s="574"/>
      <c r="BR36" s="226"/>
      <c r="BS36" s="225"/>
      <c r="BT36" s="573" t="s">
        <v>458</v>
      </c>
      <c r="BU36" s="574"/>
      <c r="BV36" s="226"/>
    </row>
    <row r="37" spans="2:74" s="227" customFormat="1" ht="13.5" customHeight="1" thickBot="1">
      <c r="E37" s="448">
        <v>1</v>
      </c>
      <c r="F37" s="532"/>
      <c r="G37" s="448">
        <v>2</v>
      </c>
      <c r="H37" s="532"/>
      <c r="I37" s="448">
        <v>3</v>
      </c>
      <c r="J37" s="448"/>
      <c r="K37" s="448">
        <v>4</v>
      </c>
      <c r="L37" s="448"/>
      <c r="M37" s="448">
        <v>5</v>
      </c>
      <c r="N37" s="448"/>
      <c r="O37" s="448">
        <v>6</v>
      </c>
      <c r="P37" s="448"/>
      <c r="Q37" s="448">
        <v>7</v>
      </c>
      <c r="R37" s="448"/>
      <c r="S37" s="448">
        <v>8</v>
      </c>
      <c r="T37" s="448"/>
      <c r="W37" s="448">
        <v>9</v>
      </c>
      <c r="X37" s="448"/>
      <c r="Y37" s="448">
        <v>10</v>
      </c>
      <c r="Z37" s="448"/>
      <c r="AA37" s="448">
        <v>11</v>
      </c>
      <c r="AB37" s="448"/>
      <c r="AC37" s="448">
        <v>12</v>
      </c>
      <c r="AD37" s="448"/>
      <c r="AE37" s="448">
        <v>13</v>
      </c>
      <c r="AF37" s="448"/>
      <c r="AG37" s="448">
        <v>14</v>
      </c>
      <c r="AH37" s="448"/>
      <c r="AI37" s="448">
        <v>15</v>
      </c>
      <c r="AJ37" s="448"/>
      <c r="AK37" s="448">
        <v>16</v>
      </c>
      <c r="AL37" s="448"/>
      <c r="AM37" s="448"/>
      <c r="AN37" s="448"/>
      <c r="AO37" s="448">
        <v>17</v>
      </c>
      <c r="AP37" s="448"/>
      <c r="AQ37" s="448">
        <v>18</v>
      </c>
      <c r="AR37" s="448"/>
      <c r="AS37" s="448">
        <v>19</v>
      </c>
      <c r="AT37" s="532"/>
      <c r="AU37" s="448">
        <v>20</v>
      </c>
      <c r="AV37" s="532"/>
      <c r="AW37" s="448">
        <v>21</v>
      </c>
      <c r="AX37" s="532"/>
      <c r="AY37" s="448">
        <v>22</v>
      </c>
      <c r="AZ37" s="532"/>
      <c r="BA37" s="448">
        <v>23</v>
      </c>
      <c r="BB37" s="532"/>
      <c r="BC37" s="448">
        <v>24</v>
      </c>
      <c r="BD37" s="448"/>
      <c r="BE37" s="448"/>
      <c r="BF37" s="448"/>
      <c r="BG37" s="448">
        <v>25</v>
      </c>
      <c r="BH37" s="532"/>
      <c r="BI37" s="448">
        <v>26</v>
      </c>
      <c r="BJ37" s="532"/>
      <c r="BK37" s="448">
        <v>27</v>
      </c>
      <c r="BL37" s="532"/>
      <c r="BM37" s="448">
        <v>28</v>
      </c>
      <c r="BN37" s="532"/>
      <c r="BO37" s="448">
        <v>29</v>
      </c>
      <c r="BP37" s="532"/>
      <c r="BQ37" s="448">
        <v>30</v>
      </c>
      <c r="BR37" s="532"/>
      <c r="BS37" s="448">
        <v>31</v>
      </c>
      <c r="BT37" s="532"/>
      <c r="BU37" s="448">
        <v>32</v>
      </c>
      <c r="BV37" s="532"/>
    </row>
    <row r="38" spans="2:74" s="227" customFormat="1" ht="53.25" customHeight="1" thickBot="1">
      <c r="B38" s="250"/>
      <c r="C38" s="618" t="s">
        <v>388</v>
      </c>
      <c r="D38" s="618"/>
      <c r="E38" s="605" t="s">
        <v>494</v>
      </c>
      <c r="F38" s="605"/>
      <c r="G38" s="605" t="s">
        <v>555</v>
      </c>
      <c r="H38" s="605"/>
      <c r="I38" s="606" t="s">
        <v>495</v>
      </c>
      <c r="J38" s="606"/>
      <c r="K38" s="605" t="s">
        <v>497</v>
      </c>
      <c r="L38" s="605"/>
      <c r="M38" s="605" t="s">
        <v>498</v>
      </c>
      <c r="N38" s="605"/>
      <c r="O38" s="605" t="s">
        <v>496</v>
      </c>
      <c r="P38" s="605"/>
      <c r="Q38" s="614" t="s">
        <v>499</v>
      </c>
      <c r="R38" s="614"/>
      <c r="S38" s="605" t="s">
        <v>500</v>
      </c>
      <c r="T38" s="605"/>
      <c r="U38" s="605"/>
      <c r="V38" s="605"/>
      <c r="W38" s="614" t="s">
        <v>501</v>
      </c>
      <c r="X38" s="614"/>
      <c r="Y38" s="605" t="s">
        <v>502</v>
      </c>
      <c r="Z38" s="605"/>
      <c r="AA38" s="605" t="s">
        <v>503</v>
      </c>
      <c r="AB38" s="605"/>
      <c r="AC38" s="605" t="s">
        <v>504</v>
      </c>
      <c r="AD38" s="605"/>
      <c r="AE38" s="605" t="s">
        <v>505</v>
      </c>
      <c r="AF38" s="605"/>
      <c r="AG38" s="613"/>
      <c r="AH38" s="613"/>
      <c r="AI38" s="606" t="s">
        <v>506</v>
      </c>
      <c r="AJ38" s="606"/>
      <c r="AK38" s="613"/>
      <c r="AL38" s="613"/>
      <c r="AM38" s="605"/>
      <c r="AN38" s="605"/>
      <c r="AO38" s="605" t="s">
        <v>507</v>
      </c>
      <c r="AP38" s="605"/>
      <c r="AQ38" s="613"/>
      <c r="AR38" s="613"/>
      <c r="AS38" s="605" t="s">
        <v>508</v>
      </c>
      <c r="AT38" s="605"/>
      <c r="AU38" s="613"/>
      <c r="AV38" s="613"/>
      <c r="AW38" s="614" t="s">
        <v>509</v>
      </c>
      <c r="AX38" s="614"/>
      <c r="AY38" s="613"/>
      <c r="AZ38" s="613"/>
      <c r="BA38" s="606" t="s">
        <v>510</v>
      </c>
      <c r="BB38" s="606"/>
      <c r="BC38" s="613"/>
      <c r="BD38" s="613"/>
      <c r="BE38" s="605"/>
      <c r="BF38" s="605"/>
      <c r="BG38" s="605" t="s">
        <v>511</v>
      </c>
      <c r="BH38" s="605"/>
      <c r="BI38" s="605" t="s">
        <v>512</v>
      </c>
      <c r="BJ38" s="605"/>
      <c r="BK38" s="605" t="s">
        <v>513</v>
      </c>
      <c r="BL38" s="605"/>
      <c r="BM38" s="605" t="s">
        <v>514</v>
      </c>
      <c r="BN38" s="605"/>
      <c r="BO38" s="605" t="s">
        <v>515</v>
      </c>
      <c r="BP38" s="605"/>
      <c r="BQ38" s="605" t="s">
        <v>516</v>
      </c>
      <c r="BR38" s="605"/>
      <c r="BS38" s="607" t="s">
        <v>517</v>
      </c>
      <c r="BT38" s="607"/>
      <c r="BU38" s="605" t="s">
        <v>518</v>
      </c>
      <c r="BV38" s="605"/>
    </row>
    <row r="39" spans="2:74" ht="58.5" customHeight="1">
      <c r="C39" s="618"/>
      <c r="D39" s="618"/>
      <c r="E39" s="608" t="s">
        <v>45</v>
      </c>
      <c r="F39" s="609"/>
      <c r="G39" s="610" t="s">
        <v>67</v>
      </c>
      <c r="H39" s="611"/>
      <c r="I39" s="608" t="s">
        <v>68</v>
      </c>
      <c r="J39" s="608"/>
      <c r="K39" s="612" t="s">
        <v>69</v>
      </c>
      <c r="L39" s="612"/>
      <c r="M39" s="608" t="s">
        <v>70</v>
      </c>
      <c r="N39" s="608"/>
      <c r="O39" s="610" t="s">
        <v>71</v>
      </c>
      <c r="P39" s="610"/>
      <c r="Q39" s="608" t="s">
        <v>72</v>
      </c>
      <c r="R39" s="608"/>
      <c r="S39" s="610" t="s">
        <v>73</v>
      </c>
      <c r="T39" s="610"/>
      <c r="U39" s="615"/>
      <c r="V39" s="615"/>
      <c r="W39" s="608" t="s">
        <v>74</v>
      </c>
      <c r="X39" s="608"/>
      <c r="Y39" s="610" t="s">
        <v>75</v>
      </c>
      <c r="Z39" s="610"/>
      <c r="AA39" s="608" t="s">
        <v>76</v>
      </c>
      <c r="AB39" s="608"/>
      <c r="AC39" s="610" t="s">
        <v>77</v>
      </c>
      <c r="AD39" s="610"/>
      <c r="AE39" s="608" t="s">
        <v>78</v>
      </c>
      <c r="AF39" s="608"/>
      <c r="AG39" s="617" t="s">
        <v>79</v>
      </c>
      <c r="AH39" s="617"/>
      <c r="AI39" s="608" t="s">
        <v>80</v>
      </c>
      <c r="AJ39" s="608"/>
      <c r="AK39" s="617" t="s">
        <v>81</v>
      </c>
      <c r="AL39" s="617"/>
      <c r="AM39" s="616"/>
      <c r="AN39" s="616"/>
      <c r="AO39" s="608" t="s">
        <v>82</v>
      </c>
      <c r="AP39" s="608"/>
      <c r="AQ39" s="617" t="s">
        <v>83</v>
      </c>
      <c r="AR39" s="617"/>
      <c r="AS39" s="608" t="s">
        <v>84</v>
      </c>
      <c r="AT39" s="608"/>
      <c r="AU39" s="617" t="s">
        <v>85</v>
      </c>
      <c r="AV39" s="617"/>
      <c r="AW39" s="608" t="s">
        <v>86</v>
      </c>
      <c r="AX39" s="608"/>
      <c r="AY39" s="617" t="s">
        <v>87</v>
      </c>
      <c r="AZ39" s="617"/>
      <c r="BA39" s="608" t="s">
        <v>88</v>
      </c>
      <c r="BB39" s="608"/>
      <c r="BC39" s="617" t="s">
        <v>89</v>
      </c>
      <c r="BD39" s="617"/>
      <c r="BE39" s="616"/>
      <c r="BF39" s="616"/>
      <c r="BG39" s="608" t="s">
        <v>90</v>
      </c>
      <c r="BH39" s="608"/>
      <c r="BI39" s="610" t="s">
        <v>91</v>
      </c>
      <c r="BJ39" s="610"/>
      <c r="BK39" s="608" t="s">
        <v>92</v>
      </c>
      <c r="BL39" s="608"/>
      <c r="BM39" s="610" t="s">
        <v>93</v>
      </c>
      <c r="BN39" s="610"/>
      <c r="BO39" s="608" t="s">
        <v>94</v>
      </c>
      <c r="BP39" s="608"/>
      <c r="BQ39" s="610" t="s">
        <v>95</v>
      </c>
      <c r="BR39" s="610"/>
      <c r="BS39" s="608" t="s">
        <v>96</v>
      </c>
      <c r="BT39" s="608"/>
      <c r="BU39" s="610" t="s">
        <v>97</v>
      </c>
      <c r="BV39" s="610"/>
    </row>
    <row r="41" spans="2:74" ht="13.5" customHeight="1">
      <c r="E41" s="512"/>
      <c r="F41" s="512"/>
      <c r="G41" s="512"/>
    </row>
    <row r="42" spans="2:74" ht="13.5" customHeight="1">
      <c r="E42" s="168" t="s">
        <v>530</v>
      </c>
    </row>
    <row r="43" spans="2:74" ht="13.5" customHeight="1">
      <c r="F43" s="549" t="s">
        <v>531</v>
      </c>
      <c r="G43" s="550"/>
      <c r="H43" s="550"/>
      <c r="I43" s="550"/>
      <c r="J43" s="550"/>
      <c r="K43" s="549" t="s">
        <v>532</v>
      </c>
      <c r="L43" s="550"/>
      <c r="M43" s="550"/>
      <c r="N43" s="550"/>
      <c r="O43" s="550"/>
    </row>
  </sheetData>
  <mergeCells count="253">
    <mergeCell ref="C38:D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BO38:BP38"/>
    <mergeCell ref="BQ38:BR38"/>
    <mergeCell ref="AM38:AN38"/>
    <mergeCell ref="Q38:R38"/>
    <mergeCell ref="S38:T38"/>
    <mergeCell ref="U38:V38"/>
    <mergeCell ref="W38:X38"/>
    <mergeCell ref="Y38:Z38"/>
    <mergeCell ref="AA38:AB38"/>
    <mergeCell ref="AI38:AJ38"/>
    <mergeCell ref="AK38:AL38"/>
    <mergeCell ref="O39:P39"/>
    <mergeCell ref="Q39:R39"/>
    <mergeCell ref="U39:V39"/>
    <mergeCell ref="W39:X39"/>
    <mergeCell ref="Y39:Z39"/>
    <mergeCell ref="BM38:BN38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BK39:BL39"/>
    <mergeCell ref="BM39:BN39"/>
    <mergeCell ref="AG37:AH37"/>
    <mergeCell ref="BS38:BT38"/>
    <mergeCell ref="BU38:BV38"/>
    <mergeCell ref="E39:F39"/>
    <mergeCell ref="G39:H39"/>
    <mergeCell ref="I39:J39"/>
    <mergeCell ref="K39:L39"/>
    <mergeCell ref="M39:N39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AG38:AH38"/>
    <mergeCell ref="S39:T39"/>
    <mergeCell ref="AC37:AD37"/>
    <mergeCell ref="BO37:BP37"/>
    <mergeCell ref="BQ37:BR37"/>
    <mergeCell ref="BS37:BT37"/>
    <mergeCell ref="BU37:BV37"/>
    <mergeCell ref="E38:F38"/>
    <mergeCell ref="G38:H38"/>
    <mergeCell ref="I38:J38"/>
    <mergeCell ref="K38:L38"/>
    <mergeCell ref="M38:N38"/>
    <mergeCell ref="O38:P38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U37:AV37"/>
    <mergeCell ref="AW37:AX37"/>
    <mergeCell ref="AY37:AZ37"/>
    <mergeCell ref="BA37:BB37"/>
    <mergeCell ref="AE37:AF37"/>
    <mergeCell ref="BH36:BI36"/>
    <mergeCell ref="BL36:BM36"/>
    <mergeCell ref="BP36:BQ36"/>
    <mergeCell ref="BT36:BU36"/>
    <mergeCell ref="E37:F37"/>
    <mergeCell ref="G37:H37"/>
    <mergeCell ref="I37:J37"/>
    <mergeCell ref="K37:L37"/>
    <mergeCell ref="M37:N37"/>
    <mergeCell ref="O37:P37"/>
    <mergeCell ref="AF36:AG36"/>
    <mergeCell ref="AJ36:AK36"/>
    <mergeCell ref="AP36:AQ36"/>
    <mergeCell ref="AT36:AU36"/>
    <mergeCell ref="AX36:AY36"/>
    <mergeCell ref="BB36:BC36"/>
    <mergeCell ref="AI37:AJ37"/>
    <mergeCell ref="AK37:AL37"/>
    <mergeCell ref="AM37:AN37"/>
    <mergeCell ref="AO37:AP37"/>
    <mergeCell ref="Q37:R37"/>
    <mergeCell ref="S37:T37"/>
    <mergeCell ref="W37:X37"/>
    <mergeCell ref="Y37:Z37"/>
    <mergeCell ref="BP34:BQ34"/>
    <mergeCell ref="BT34:BU34"/>
    <mergeCell ref="F35:G35"/>
    <mergeCell ref="J35:K35"/>
    <mergeCell ref="N35:O35"/>
    <mergeCell ref="R35:S35"/>
    <mergeCell ref="X35:Y35"/>
    <mergeCell ref="AB35:AC35"/>
    <mergeCell ref="AF34:AG34"/>
    <mergeCell ref="AJ34:AK34"/>
    <mergeCell ref="AP34:AQ34"/>
    <mergeCell ref="AT34:AU34"/>
    <mergeCell ref="AX34:AY34"/>
    <mergeCell ref="BB34:BC34"/>
    <mergeCell ref="BH35:BI35"/>
    <mergeCell ref="BL35:BM35"/>
    <mergeCell ref="BP35:BQ35"/>
    <mergeCell ref="BT35:BU35"/>
    <mergeCell ref="AT35:AU35"/>
    <mergeCell ref="AX35:AY35"/>
    <mergeCell ref="BB35:BC35"/>
    <mergeCell ref="AF35:AG35"/>
    <mergeCell ref="AJ35:AK35"/>
    <mergeCell ref="AP35:AQ35"/>
    <mergeCell ref="BH33:BI33"/>
    <mergeCell ref="BL33:BM33"/>
    <mergeCell ref="BP33:BQ33"/>
    <mergeCell ref="BT33:BU33"/>
    <mergeCell ref="F34:G34"/>
    <mergeCell ref="J34:K34"/>
    <mergeCell ref="N34:O34"/>
    <mergeCell ref="R34:S34"/>
    <mergeCell ref="X34:Y34"/>
    <mergeCell ref="AB34:AC34"/>
    <mergeCell ref="AF33:AG33"/>
    <mergeCell ref="AJ33:AK33"/>
    <mergeCell ref="AP33:AQ33"/>
    <mergeCell ref="AT33:AU33"/>
    <mergeCell ref="AX33:AY33"/>
    <mergeCell ref="BB33:BC33"/>
    <mergeCell ref="F33:G33"/>
    <mergeCell ref="J33:K33"/>
    <mergeCell ref="N33:O33"/>
    <mergeCell ref="R33:S33"/>
    <mergeCell ref="X33:Y33"/>
    <mergeCell ref="AB33:AC33"/>
    <mergeCell ref="BH34:BI34"/>
    <mergeCell ref="BL34:BM34"/>
    <mergeCell ref="BJ29:BK29"/>
    <mergeCell ref="L28:M28"/>
    <mergeCell ref="BN28:BO28"/>
    <mergeCell ref="BJ31:BK31"/>
    <mergeCell ref="BR31:BS31"/>
    <mergeCell ref="H32:I32"/>
    <mergeCell ref="P32:Q32"/>
    <mergeCell ref="Z32:AA32"/>
    <mergeCell ref="AH32:AI32"/>
    <mergeCell ref="AR32:AS32"/>
    <mergeCell ref="AZ32:BA32"/>
    <mergeCell ref="BJ32:BK32"/>
    <mergeCell ref="BR32:BS32"/>
    <mergeCell ref="H31:I31"/>
    <mergeCell ref="P31:Q31"/>
    <mergeCell ref="Z31:AA31"/>
    <mergeCell ref="AH31:AI31"/>
    <mergeCell ref="AR31:AS31"/>
    <mergeCell ref="AZ31:BA31"/>
    <mergeCell ref="BA19:BJ19"/>
    <mergeCell ref="Q20:Z20"/>
    <mergeCell ref="BA20:BJ20"/>
    <mergeCell ref="H23:Q23"/>
    <mergeCell ref="Z23:AI23"/>
    <mergeCell ref="AR23:BA23"/>
    <mergeCell ref="BJ23:BS23"/>
    <mergeCell ref="BE21:BH21"/>
    <mergeCell ref="B28:E30"/>
    <mergeCell ref="H29:I29"/>
    <mergeCell ref="BR29:BS29"/>
    <mergeCell ref="G30:J30"/>
    <mergeCell ref="O30:R30"/>
    <mergeCell ref="Y30:AB30"/>
    <mergeCell ref="AG30:AJ30"/>
    <mergeCell ref="AQ30:AT30"/>
    <mergeCell ref="AY30:BB30"/>
    <mergeCell ref="BI30:BL30"/>
    <mergeCell ref="BQ30:BT30"/>
    <mergeCell ref="P29:Q29"/>
    <mergeCell ref="Z29:AA29"/>
    <mergeCell ref="AH29:AI29"/>
    <mergeCell ref="AR29:AS29"/>
    <mergeCell ref="AZ29:BA29"/>
    <mergeCell ref="N36:O36"/>
    <mergeCell ref="R36:S36"/>
    <mergeCell ref="X36:Y36"/>
    <mergeCell ref="AB36:AC36"/>
    <mergeCell ref="AA37:AB37"/>
    <mergeCell ref="BK27:BR27"/>
    <mergeCell ref="C1:BV1"/>
    <mergeCell ref="AH9:AS10"/>
    <mergeCell ref="AK12:AN12"/>
    <mergeCell ref="AO12:AR12"/>
    <mergeCell ref="B13:E15"/>
    <mergeCell ref="AI13:AR13"/>
    <mergeCell ref="P14:AA15"/>
    <mergeCell ref="AI14:AR14"/>
    <mergeCell ref="AZ14:BK15"/>
    <mergeCell ref="L25:M25"/>
    <mergeCell ref="AD25:AE25"/>
    <mergeCell ref="AV25:AW25"/>
    <mergeCell ref="BN25:BO25"/>
    <mergeCell ref="K26:N26"/>
    <mergeCell ref="AC26:AF26"/>
    <mergeCell ref="AU26:AX26"/>
    <mergeCell ref="BM26:BP26"/>
    <mergeCell ref="Q19:Z19"/>
    <mergeCell ref="AK15:AR16"/>
    <mergeCell ref="AW3:BI4"/>
    <mergeCell ref="AW5:BI6"/>
    <mergeCell ref="AW7:BI8"/>
    <mergeCell ref="AW9:BI10"/>
    <mergeCell ref="AG14:AH14"/>
    <mergeCell ref="E41:G41"/>
    <mergeCell ref="F43:J43"/>
    <mergeCell ref="K43:O43"/>
    <mergeCell ref="AF19:AJ20"/>
    <mergeCell ref="AP19:AU20"/>
    <mergeCell ref="AL18:AQ18"/>
    <mergeCell ref="AJ21:AP21"/>
    <mergeCell ref="U21:X21"/>
    <mergeCell ref="AL20:AN20"/>
    <mergeCell ref="AK19:AL19"/>
    <mergeCell ref="AM19:AO19"/>
    <mergeCell ref="I27:P27"/>
    <mergeCell ref="AA27:AH27"/>
    <mergeCell ref="AS27:AZ27"/>
    <mergeCell ref="AD28:AE28"/>
    <mergeCell ref="AV28:AW28"/>
    <mergeCell ref="F36:G36"/>
    <mergeCell ref="J36:K36"/>
  </mergeCells>
  <phoneticPr fontId="3"/>
  <printOptions horizontalCentered="1" verticalCentered="1"/>
  <pageMargins left="0" right="0" top="0" bottom="0" header="0.51181102362204722" footer="0.51181102362204722"/>
  <pageSetup paperSize="9" scale="73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21"/>
  <sheetViews>
    <sheetView zoomScale="106" zoomScaleNormal="106" workbookViewId="0"/>
  </sheetViews>
  <sheetFormatPr defaultColWidth="9.88671875" defaultRowHeight="13.8"/>
  <cols>
    <col min="1" max="1" width="7.88671875" style="16" customWidth="1"/>
    <col min="2" max="2" width="105" style="16" customWidth="1"/>
    <col min="3" max="3" width="9.88671875" style="16"/>
    <col min="4" max="4" width="11.44140625" style="16" customWidth="1"/>
    <col min="5" max="256" width="9.88671875" style="16"/>
    <col min="257" max="257" width="7.88671875" style="16" customWidth="1"/>
    <col min="258" max="258" width="105" style="16" customWidth="1"/>
    <col min="259" max="512" width="9.88671875" style="16"/>
    <col min="513" max="513" width="7.88671875" style="16" customWidth="1"/>
    <col min="514" max="514" width="105" style="16" customWidth="1"/>
    <col min="515" max="768" width="9.88671875" style="16"/>
    <col min="769" max="769" width="7.88671875" style="16" customWidth="1"/>
    <col min="770" max="770" width="105" style="16" customWidth="1"/>
    <col min="771" max="1024" width="9.88671875" style="16"/>
    <col min="1025" max="1025" width="7.88671875" style="16" customWidth="1"/>
    <col min="1026" max="1026" width="105" style="16" customWidth="1"/>
    <col min="1027" max="1280" width="9.88671875" style="16"/>
    <col min="1281" max="1281" width="7.88671875" style="16" customWidth="1"/>
    <col min="1282" max="1282" width="105" style="16" customWidth="1"/>
    <col min="1283" max="1536" width="9.88671875" style="16"/>
    <col min="1537" max="1537" width="7.88671875" style="16" customWidth="1"/>
    <col min="1538" max="1538" width="105" style="16" customWidth="1"/>
    <col min="1539" max="1792" width="9.88671875" style="16"/>
    <col min="1793" max="1793" width="7.88671875" style="16" customWidth="1"/>
    <col min="1794" max="1794" width="105" style="16" customWidth="1"/>
    <col min="1795" max="2048" width="9.88671875" style="16"/>
    <col min="2049" max="2049" width="7.88671875" style="16" customWidth="1"/>
    <col min="2050" max="2050" width="105" style="16" customWidth="1"/>
    <col min="2051" max="2304" width="9.88671875" style="16"/>
    <col min="2305" max="2305" width="7.88671875" style="16" customWidth="1"/>
    <col min="2306" max="2306" width="105" style="16" customWidth="1"/>
    <col min="2307" max="2560" width="9.88671875" style="16"/>
    <col min="2561" max="2561" width="7.88671875" style="16" customWidth="1"/>
    <col min="2562" max="2562" width="105" style="16" customWidth="1"/>
    <col min="2563" max="2816" width="9.88671875" style="16"/>
    <col min="2817" max="2817" width="7.88671875" style="16" customWidth="1"/>
    <col min="2818" max="2818" width="105" style="16" customWidth="1"/>
    <col min="2819" max="3072" width="9.88671875" style="16"/>
    <col min="3073" max="3073" width="7.88671875" style="16" customWidth="1"/>
    <col min="3074" max="3074" width="105" style="16" customWidth="1"/>
    <col min="3075" max="3328" width="9.88671875" style="16"/>
    <col min="3329" max="3329" width="7.88671875" style="16" customWidth="1"/>
    <col min="3330" max="3330" width="105" style="16" customWidth="1"/>
    <col min="3331" max="3584" width="9.88671875" style="16"/>
    <col min="3585" max="3585" width="7.88671875" style="16" customWidth="1"/>
    <col min="3586" max="3586" width="105" style="16" customWidth="1"/>
    <col min="3587" max="3840" width="9.88671875" style="16"/>
    <col min="3841" max="3841" width="7.88671875" style="16" customWidth="1"/>
    <col min="3842" max="3842" width="105" style="16" customWidth="1"/>
    <col min="3843" max="4096" width="9.88671875" style="16"/>
    <col min="4097" max="4097" width="7.88671875" style="16" customWidth="1"/>
    <col min="4098" max="4098" width="105" style="16" customWidth="1"/>
    <col min="4099" max="4352" width="9.88671875" style="16"/>
    <col min="4353" max="4353" width="7.88671875" style="16" customWidth="1"/>
    <col min="4354" max="4354" width="105" style="16" customWidth="1"/>
    <col min="4355" max="4608" width="9.88671875" style="16"/>
    <col min="4609" max="4609" width="7.88671875" style="16" customWidth="1"/>
    <col min="4610" max="4610" width="105" style="16" customWidth="1"/>
    <col min="4611" max="4864" width="9.88671875" style="16"/>
    <col min="4865" max="4865" width="7.88671875" style="16" customWidth="1"/>
    <col min="4866" max="4866" width="105" style="16" customWidth="1"/>
    <col min="4867" max="5120" width="9.88671875" style="16"/>
    <col min="5121" max="5121" width="7.88671875" style="16" customWidth="1"/>
    <col min="5122" max="5122" width="105" style="16" customWidth="1"/>
    <col min="5123" max="5376" width="9.88671875" style="16"/>
    <col min="5377" max="5377" width="7.88671875" style="16" customWidth="1"/>
    <col min="5378" max="5378" width="105" style="16" customWidth="1"/>
    <col min="5379" max="5632" width="9.88671875" style="16"/>
    <col min="5633" max="5633" width="7.88671875" style="16" customWidth="1"/>
    <col min="5634" max="5634" width="105" style="16" customWidth="1"/>
    <col min="5635" max="5888" width="9.88671875" style="16"/>
    <col min="5889" max="5889" width="7.88671875" style="16" customWidth="1"/>
    <col min="5890" max="5890" width="105" style="16" customWidth="1"/>
    <col min="5891" max="6144" width="9.88671875" style="16"/>
    <col min="6145" max="6145" width="7.88671875" style="16" customWidth="1"/>
    <col min="6146" max="6146" width="105" style="16" customWidth="1"/>
    <col min="6147" max="6400" width="9.88671875" style="16"/>
    <col min="6401" max="6401" width="7.88671875" style="16" customWidth="1"/>
    <col min="6402" max="6402" width="105" style="16" customWidth="1"/>
    <col min="6403" max="6656" width="9.88671875" style="16"/>
    <col min="6657" max="6657" width="7.88671875" style="16" customWidth="1"/>
    <col min="6658" max="6658" width="105" style="16" customWidth="1"/>
    <col min="6659" max="6912" width="9.88671875" style="16"/>
    <col min="6913" max="6913" width="7.88671875" style="16" customWidth="1"/>
    <col min="6914" max="6914" width="105" style="16" customWidth="1"/>
    <col min="6915" max="7168" width="9.88671875" style="16"/>
    <col min="7169" max="7169" width="7.88671875" style="16" customWidth="1"/>
    <col min="7170" max="7170" width="105" style="16" customWidth="1"/>
    <col min="7171" max="7424" width="9.88671875" style="16"/>
    <col min="7425" max="7425" width="7.88671875" style="16" customWidth="1"/>
    <col min="7426" max="7426" width="105" style="16" customWidth="1"/>
    <col min="7427" max="7680" width="9.88671875" style="16"/>
    <col min="7681" max="7681" width="7.88671875" style="16" customWidth="1"/>
    <col min="7682" max="7682" width="105" style="16" customWidth="1"/>
    <col min="7683" max="7936" width="9.88671875" style="16"/>
    <col min="7937" max="7937" width="7.88671875" style="16" customWidth="1"/>
    <col min="7938" max="7938" width="105" style="16" customWidth="1"/>
    <col min="7939" max="8192" width="9.88671875" style="16"/>
    <col min="8193" max="8193" width="7.88671875" style="16" customWidth="1"/>
    <col min="8194" max="8194" width="105" style="16" customWidth="1"/>
    <col min="8195" max="8448" width="9.88671875" style="16"/>
    <col min="8449" max="8449" width="7.88671875" style="16" customWidth="1"/>
    <col min="8450" max="8450" width="105" style="16" customWidth="1"/>
    <col min="8451" max="8704" width="9.88671875" style="16"/>
    <col min="8705" max="8705" width="7.88671875" style="16" customWidth="1"/>
    <col min="8706" max="8706" width="105" style="16" customWidth="1"/>
    <col min="8707" max="8960" width="9.88671875" style="16"/>
    <col min="8961" max="8961" width="7.88671875" style="16" customWidth="1"/>
    <col min="8962" max="8962" width="105" style="16" customWidth="1"/>
    <col min="8963" max="9216" width="9.88671875" style="16"/>
    <col min="9217" max="9217" width="7.88671875" style="16" customWidth="1"/>
    <col min="9218" max="9218" width="105" style="16" customWidth="1"/>
    <col min="9219" max="9472" width="9.88671875" style="16"/>
    <col min="9473" max="9473" width="7.88671875" style="16" customWidth="1"/>
    <col min="9474" max="9474" width="105" style="16" customWidth="1"/>
    <col min="9475" max="9728" width="9.88671875" style="16"/>
    <col min="9729" max="9729" width="7.88671875" style="16" customWidth="1"/>
    <col min="9730" max="9730" width="105" style="16" customWidth="1"/>
    <col min="9731" max="9984" width="9.88671875" style="16"/>
    <col min="9985" max="9985" width="7.88671875" style="16" customWidth="1"/>
    <col min="9986" max="9986" width="105" style="16" customWidth="1"/>
    <col min="9987" max="10240" width="9.88671875" style="16"/>
    <col min="10241" max="10241" width="7.88671875" style="16" customWidth="1"/>
    <col min="10242" max="10242" width="105" style="16" customWidth="1"/>
    <col min="10243" max="10496" width="9.88671875" style="16"/>
    <col min="10497" max="10497" width="7.88671875" style="16" customWidth="1"/>
    <col min="10498" max="10498" width="105" style="16" customWidth="1"/>
    <col min="10499" max="10752" width="9.88671875" style="16"/>
    <col min="10753" max="10753" width="7.88671875" style="16" customWidth="1"/>
    <col min="10754" max="10754" width="105" style="16" customWidth="1"/>
    <col min="10755" max="11008" width="9.88671875" style="16"/>
    <col min="11009" max="11009" width="7.88671875" style="16" customWidth="1"/>
    <col min="11010" max="11010" width="105" style="16" customWidth="1"/>
    <col min="11011" max="11264" width="9.88671875" style="16"/>
    <col min="11265" max="11265" width="7.88671875" style="16" customWidth="1"/>
    <col min="11266" max="11266" width="105" style="16" customWidth="1"/>
    <col min="11267" max="11520" width="9.88671875" style="16"/>
    <col min="11521" max="11521" width="7.88671875" style="16" customWidth="1"/>
    <col min="11522" max="11522" width="105" style="16" customWidth="1"/>
    <col min="11523" max="11776" width="9.88671875" style="16"/>
    <col min="11777" max="11777" width="7.88671875" style="16" customWidth="1"/>
    <col min="11778" max="11778" width="105" style="16" customWidth="1"/>
    <col min="11779" max="12032" width="9.88671875" style="16"/>
    <col min="12033" max="12033" width="7.88671875" style="16" customWidth="1"/>
    <col min="12034" max="12034" width="105" style="16" customWidth="1"/>
    <col min="12035" max="12288" width="9.88671875" style="16"/>
    <col min="12289" max="12289" width="7.88671875" style="16" customWidth="1"/>
    <col min="12290" max="12290" width="105" style="16" customWidth="1"/>
    <col min="12291" max="12544" width="9.88671875" style="16"/>
    <col min="12545" max="12545" width="7.88671875" style="16" customWidth="1"/>
    <col min="12546" max="12546" width="105" style="16" customWidth="1"/>
    <col min="12547" max="12800" width="9.88671875" style="16"/>
    <col min="12801" max="12801" width="7.88671875" style="16" customWidth="1"/>
    <col min="12802" max="12802" width="105" style="16" customWidth="1"/>
    <col min="12803" max="13056" width="9.88671875" style="16"/>
    <col min="13057" max="13057" width="7.88671875" style="16" customWidth="1"/>
    <col min="13058" max="13058" width="105" style="16" customWidth="1"/>
    <col min="13059" max="13312" width="9.88671875" style="16"/>
    <col min="13313" max="13313" width="7.88671875" style="16" customWidth="1"/>
    <col min="13314" max="13314" width="105" style="16" customWidth="1"/>
    <col min="13315" max="13568" width="9.88671875" style="16"/>
    <col min="13569" max="13569" width="7.88671875" style="16" customWidth="1"/>
    <col min="13570" max="13570" width="105" style="16" customWidth="1"/>
    <col min="13571" max="13824" width="9.88671875" style="16"/>
    <col min="13825" max="13825" width="7.88671875" style="16" customWidth="1"/>
    <col min="13826" max="13826" width="105" style="16" customWidth="1"/>
    <col min="13827" max="14080" width="9.88671875" style="16"/>
    <col min="14081" max="14081" width="7.88671875" style="16" customWidth="1"/>
    <col min="14082" max="14082" width="105" style="16" customWidth="1"/>
    <col min="14083" max="14336" width="9.88671875" style="16"/>
    <col min="14337" max="14337" width="7.88671875" style="16" customWidth="1"/>
    <col min="14338" max="14338" width="105" style="16" customWidth="1"/>
    <col min="14339" max="14592" width="9.88671875" style="16"/>
    <col min="14593" max="14593" width="7.88671875" style="16" customWidth="1"/>
    <col min="14594" max="14594" width="105" style="16" customWidth="1"/>
    <col min="14595" max="14848" width="9.88671875" style="16"/>
    <col min="14849" max="14849" width="7.88671875" style="16" customWidth="1"/>
    <col min="14850" max="14850" width="105" style="16" customWidth="1"/>
    <col min="14851" max="15104" width="9.88671875" style="16"/>
    <col min="15105" max="15105" width="7.88671875" style="16" customWidth="1"/>
    <col min="15106" max="15106" width="105" style="16" customWidth="1"/>
    <col min="15107" max="15360" width="9.88671875" style="16"/>
    <col min="15361" max="15361" width="7.88671875" style="16" customWidth="1"/>
    <col min="15362" max="15362" width="105" style="16" customWidth="1"/>
    <col min="15363" max="15616" width="9.88671875" style="16"/>
    <col min="15617" max="15617" width="7.88671875" style="16" customWidth="1"/>
    <col min="15618" max="15618" width="105" style="16" customWidth="1"/>
    <col min="15619" max="15872" width="9.88671875" style="16"/>
    <col min="15873" max="15873" width="7.88671875" style="16" customWidth="1"/>
    <col min="15874" max="15874" width="105" style="16" customWidth="1"/>
    <col min="15875" max="16128" width="9.88671875" style="16"/>
    <col min="16129" max="16129" width="7.88671875" style="16" customWidth="1"/>
    <col min="16130" max="16130" width="105" style="16" customWidth="1"/>
    <col min="16131" max="16384" width="9.88671875" style="16"/>
  </cols>
  <sheetData>
    <row r="1" spans="1:2" ht="14.25" customHeight="1">
      <c r="A1" s="236" t="s">
        <v>172</v>
      </c>
    </row>
    <row r="2" spans="1:2" ht="40.5" customHeight="1">
      <c r="A2" s="236" t="s">
        <v>173</v>
      </c>
      <c r="B2" s="262" t="s">
        <v>459</v>
      </c>
    </row>
    <row r="3" spans="1:2" ht="38.25" customHeight="1">
      <c r="B3" s="284" t="s">
        <v>561</v>
      </c>
    </row>
    <row r="4" spans="1:2" ht="29.25" customHeight="1" thickBot="1">
      <c r="B4" s="237"/>
    </row>
    <row r="5" spans="1:2" ht="160.5" customHeight="1" thickTop="1">
      <c r="B5" s="238" t="s">
        <v>174</v>
      </c>
    </row>
    <row r="6" spans="1:2" ht="12.75" customHeight="1" thickBot="1">
      <c r="B6" s="239"/>
    </row>
    <row r="7" spans="1:2" ht="28.35" customHeight="1" thickTop="1">
      <c r="B7" s="240"/>
    </row>
    <row r="8" spans="1:2" ht="29.25" customHeight="1">
      <c r="A8" s="260" t="s">
        <v>175</v>
      </c>
    </row>
    <row r="9" spans="1:2" ht="29.25" customHeight="1"/>
    <row r="10" spans="1:2" ht="29.25" customHeight="1">
      <c r="A10" s="258" t="s">
        <v>435</v>
      </c>
      <c r="B10" s="259"/>
    </row>
    <row r="11" spans="1:2" ht="29.25" customHeight="1">
      <c r="A11" s="259"/>
      <c r="B11" s="259"/>
    </row>
    <row r="12" spans="1:2" ht="29.25" customHeight="1">
      <c r="A12" s="260" t="s">
        <v>398</v>
      </c>
      <c r="B12" s="259"/>
    </row>
    <row r="13" spans="1:2" ht="18" customHeight="1">
      <c r="A13" s="259"/>
      <c r="B13" s="259"/>
    </row>
    <row r="14" spans="1:2" ht="29.25" customHeight="1">
      <c r="A14" s="258" t="s">
        <v>176</v>
      </c>
      <c r="B14" s="261" t="s">
        <v>436</v>
      </c>
    </row>
    <row r="15" spans="1:2" ht="29.25" customHeight="1"/>
    <row r="16" spans="1:2" ht="29.25" customHeight="1"/>
    <row r="17" ht="29.25" customHeight="1"/>
    <row r="18" ht="29.25" customHeight="1"/>
    <row r="19" ht="29.25" customHeight="1"/>
    <row r="20" ht="29.25" customHeight="1"/>
    <row r="21" ht="29.25" customHeight="1"/>
  </sheetData>
  <phoneticPr fontId="3"/>
  <pageMargins left="0.78740157480314965" right="0.4724409448818898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実施要綱</vt:lpstr>
      <vt:lpstr>予選組合せ</vt:lpstr>
      <vt:lpstr>予選リーグ結果</vt:lpstr>
      <vt:lpstr>予選星取表</vt:lpstr>
      <vt:lpstr>決勝トーナメント結果</vt:lpstr>
      <vt:lpstr>フレンドリートーナメント結果</vt:lpstr>
      <vt:lpstr>駐車券 </vt:lpstr>
      <vt:lpstr>フレンドリートーナメント結果!Print_Area</vt:lpstr>
      <vt:lpstr>決勝トーナメント結果!Print_Area</vt:lpstr>
      <vt:lpstr>予選リーグ結果!Print_Area</vt:lpstr>
      <vt:lpstr>予選星取表!Print_Area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貴士 上野</cp:lastModifiedBy>
  <cp:lastPrinted>2024-11-24T11:20:04Z</cp:lastPrinted>
  <dcterms:created xsi:type="dcterms:W3CDTF">2007-07-10T02:37:53Z</dcterms:created>
  <dcterms:modified xsi:type="dcterms:W3CDTF">2024-11-25T07:52:56Z</dcterms:modified>
</cp:coreProperties>
</file>