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5\01.Girls_soccer\"/>
    </mc:Choice>
  </mc:AlternateContent>
  <xr:revisionPtr revIDLastSave="0" documentId="13_ncr:1_{DFBFB994-E334-4B85-8635-E76926E635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会場図" sheetId="6" r:id="rId1"/>
    <sheet name="日程" sheetId="7" r:id="rId2"/>
    <sheet name="星取表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" l="1"/>
  <c r="G24" i="8"/>
  <c r="D24" i="8"/>
  <c r="J16" i="8"/>
  <c r="G16" i="8"/>
  <c r="D16" i="8"/>
  <c r="Q29" i="8"/>
  <c r="P29" i="8"/>
  <c r="M29" i="8"/>
  <c r="H29" i="8"/>
  <c r="E29" i="8"/>
  <c r="O29" i="8" s="1"/>
  <c r="Q27" i="8"/>
  <c r="P27" i="8"/>
  <c r="U27" i="8" s="1"/>
  <c r="K27" i="8"/>
  <c r="E27" i="8"/>
  <c r="O27" i="8" s="1"/>
  <c r="Q25" i="8"/>
  <c r="P25" i="8"/>
  <c r="O25" i="8"/>
  <c r="K25" i="8"/>
  <c r="H25" i="8"/>
  <c r="N25" i="8" s="1"/>
  <c r="Q21" i="8"/>
  <c r="P21" i="8"/>
  <c r="U21" i="8" s="1"/>
  <c r="M21" i="8"/>
  <c r="H21" i="8"/>
  <c r="E21" i="8"/>
  <c r="O21" i="8" s="1"/>
  <c r="Q19" i="8"/>
  <c r="P19" i="8"/>
  <c r="U19" i="8" s="1"/>
  <c r="K19" i="8"/>
  <c r="N19" i="8" s="1"/>
  <c r="E19" i="8"/>
  <c r="O19" i="8" s="1"/>
  <c r="Q17" i="8"/>
  <c r="P17" i="8"/>
  <c r="U17" i="8" s="1"/>
  <c r="W17" i="8" s="1"/>
  <c r="O17" i="8"/>
  <c r="K17" i="8"/>
  <c r="H17" i="8"/>
  <c r="N17" i="8" s="1"/>
  <c r="N30" i="7"/>
  <c r="J30" i="7"/>
  <c r="H30" i="7"/>
  <c r="D30" i="7"/>
  <c r="N29" i="7"/>
  <c r="J29" i="7"/>
  <c r="H29" i="7"/>
  <c r="D29" i="7"/>
  <c r="N28" i="7"/>
  <c r="J28" i="7"/>
  <c r="H28" i="7"/>
  <c r="U25" i="8" l="1"/>
  <c r="W25" i="8" s="1"/>
  <c r="U29" i="8"/>
  <c r="W27" i="8"/>
  <c r="W29" i="8"/>
  <c r="W19" i="8"/>
  <c r="W21" i="8"/>
  <c r="M19" i="8"/>
  <c r="R19" i="8" s="1"/>
  <c r="N21" i="8"/>
  <c r="R21" i="8" s="1"/>
  <c r="M27" i="8"/>
  <c r="N29" i="8"/>
  <c r="R29" i="8" s="1"/>
  <c r="M17" i="8"/>
  <c r="R17" i="8" s="1"/>
  <c r="M25" i="8"/>
  <c r="R25" i="8" s="1"/>
  <c r="N27" i="8"/>
  <c r="S21" i="8" l="1"/>
  <c r="S19" i="8"/>
  <c r="S17" i="8"/>
  <c r="R27" i="8"/>
  <c r="S27" i="8" s="1"/>
  <c r="S25" i="8" l="1"/>
  <c r="S29" i="8"/>
</calcChain>
</file>

<file path=xl/sharedStrings.xml><?xml version="1.0" encoding="utf-8"?>
<sst xmlns="http://schemas.openxmlformats.org/spreadsheetml/2006/main" count="161" uniqueCount="90">
  <si>
    <t>会場図（大分県サッカー協会人工芝グランド）</t>
    <rPh sb="0" eb="2">
      <t>カイジョウ</t>
    </rPh>
    <rPh sb="2" eb="3">
      <t>ズ</t>
    </rPh>
    <rPh sb="4" eb="7">
      <t>オオイタケン</t>
    </rPh>
    <rPh sb="11" eb="13">
      <t>キョウカイ</t>
    </rPh>
    <rPh sb="13" eb="16">
      <t>ジンコウシバ</t>
    </rPh>
    <phoneticPr fontId="19"/>
  </si>
  <si>
    <t>参加チーム</t>
    <rPh sb="0" eb="2">
      <t>サンカ</t>
    </rPh>
    <phoneticPr fontId="22"/>
  </si>
  <si>
    <t>Aパート</t>
    <phoneticPr fontId="22"/>
  </si>
  <si>
    <t>（ア）</t>
    <phoneticPr fontId="22"/>
  </si>
  <si>
    <t>（イ）</t>
  </si>
  <si>
    <t>（ウ）</t>
    <phoneticPr fontId="22"/>
  </si>
  <si>
    <t>Bパート</t>
    <phoneticPr fontId="22"/>
  </si>
  <si>
    <t>（エ）</t>
    <phoneticPr fontId="22"/>
  </si>
  <si>
    <t>（オ）</t>
    <phoneticPr fontId="22"/>
  </si>
  <si>
    <t>（カ）</t>
    <phoneticPr fontId="22"/>
  </si>
  <si>
    <t>第１４回　郡市対抗ガールズサッカー選手権大会　日程</t>
    <rPh sb="23" eb="25">
      <t>ニッテイ</t>
    </rPh>
    <phoneticPr fontId="22"/>
  </si>
  <si>
    <t>（１）期日</t>
    <phoneticPr fontId="22"/>
  </si>
  <si>
    <t>２０２５年５月３１日（土）</t>
    <rPh sb="4" eb="5">
      <t>ネン</t>
    </rPh>
    <rPh sb="11" eb="12">
      <t>ド</t>
    </rPh>
    <phoneticPr fontId="22"/>
  </si>
  <si>
    <t>（２）日程</t>
  </si>
  <si>
    <t>大分県サッカー協会人工芝グラウンド　Ａコート</t>
    <rPh sb="0" eb="3">
      <t>オオイタケン</t>
    </rPh>
    <rPh sb="7" eb="9">
      <t>キョウカイ</t>
    </rPh>
    <rPh sb="9" eb="11">
      <t>ジンコウ</t>
    </rPh>
    <rPh sb="11" eb="12">
      <t>シバ</t>
    </rPh>
    <phoneticPr fontId="22"/>
  </si>
  <si>
    <t>大分県サッカー協会人工芝グラウンド　Bコート</t>
    <rPh sb="0" eb="3">
      <t>オオイタケン</t>
    </rPh>
    <rPh sb="7" eb="9">
      <t>キョウカイ</t>
    </rPh>
    <rPh sb="9" eb="11">
      <t>ジンコウ</t>
    </rPh>
    <rPh sb="11" eb="12">
      <t>シバ</t>
    </rPh>
    <phoneticPr fontId="22"/>
  </si>
  <si>
    <t>９：３０～</t>
    <phoneticPr fontId="22"/>
  </si>
  <si>
    <t>開会式</t>
    <rPh sb="0" eb="2">
      <t>カイカイ</t>
    </rPh>
    <rPh sb="2" eb="3">
      <t>シキ</t>
    </rPh>
    <phoneticPr fontId="22"/>
  </si>
  <si>
    <t>審判</t>
    <rPh sb="0" eb="2">
      <t>シンパン</t>
    </rPh>
    <phoneticPr fontId="22"/>
  </si>
  <si>
    <t>①</t>
  </si>
  <si>
    <t>１０：００～</t>
    <phoneticPr fontId="22"/>
  </si>
  <si>
    <t>第１試合</t>
    <rPh sb="0" eb="1">
      <t>ダイ</t>
    </rPh>
    <rPh sb="2" eb="4">
      <t>シアイ</t>
    </rPh>
    <phoneticPr fontId="22"/>
  </si>
  <si>
    <t>－</t>
    <phoneticPr fontId="19"/>
  </si>
  <si>
    <t>本部</t>
    <rPh sb="0" eb="2">
      <t>ホンブ</t>
    </rPh>
    <phoneticPr fontId="22"/>
  </si>
  <si>
    <t>②</t>
  </si>
  <si>
    <t>第２試合</t>
    <rPh sb="0" eb="1">
      <t>ダイ</t>
    </rPh>
    <rPh sb="2" eb="4">
      <t>シアイ</t>
    </rPh>
    <phoneticPr fontId="22"/>
  </si>
  <si>
    <t>③</t>
    <phoneticPr fontId="22"/>
  </si>
  <si>
    <t>第３試合</t>
    <rPh sb="0" eb="1">
      <t>ダイ</t>
    </rPh>
    <rPh sb="2" eb="4">
      <t>シアイ</t>
    </rPh>
    <phoneticPr fontId="22"/>
  </si>
  <si>
    <t>④</t>
    <phoneticPr fontId="22"/>
  </si>
  <si>
    <t>第４試合</t>
    <rPh sb="0" eb="1">
      <t>ダイ</t>
    </rPh>
    <rPh sb="2" eb="4">
      <t>シアイ</t>
    </rPh>
    <phoneticPr fontId="22"/>
  </si>
  <si>
    <t>A3位</t>
    <rPh sb="2" eb="3">
      <t>イ</t>
    </rPh>
    <phoneticPr fontId="22"/>
  </si>
  <si>
    <t>B1</t>
    <phoneticPr fontId="22"/>
  </si>
  <si>
    <t>⑤</t>
    <phoneticPr fontId="22"/>
  </si>
  <si>
    <t>第５試合</t>
    <rPh sb="0" eb="1">
      <t>ダイ</t>
    </rPh>
    <rPh sb="2" eb="4">
      <t>シアイ</t>
    </rPh>
    <phoneticPr fontId="22"/>
  </si>
  <si>
    <t>A1位</t>
    <rPh sb="2" eb="3">
      <t>イ</t>
    </rPh>
    <phoneticPr fontId="22"/>
  </si>
  <si>
    <t>B2</t>
    <phoneticPr fontId="22"/>
  </si>
  <si>
    <t>A3</t>
    <phoneticPr fontId="22"/>
  </si>
  <si>
    <t>B3</t>
    <phoneticPr fontId="22"/>
  </si>
  <si>
    <t>閉会式</t>
    <rPh sb="0" eb="3">
      <t>ヘイカイシキ</t>
    </rPh>
    <phoneticPr fontId="22"/>
  </si>
  <si>
    <t>片付け</t>
  </si>
  <si>
    <t>全チームでフラッグ・本部・ゴール等を片付けます。</t>
    <rPh sb="0" eb="1">
      <t>ゼン</t>
    </rPh>
    <phoneticPr fontId="22"/>
  </si>
  <si>
    <t>※指導者以外の問い合わせは、ご遠慮願います。</t>
    <phoneticPr fontId="22"/>
  </si>
  <si>
    <t>開会式　次第</t>
    <rPh sb="0" eb="2">
      <t>カイカイ</t>
    </rPh>
    <rPh sb="2" eb="3">
      <t>シキ</t>
    </rPh>
    <rPh sb="4" eb="6">
      <t>シダイ</t>
    </rPh>
    <phoneticPr fontId="22"/>
  </si>
  <si>
    <t>進行（田尻）</t>
    <rPh sb="0" eb="2">
      <t>シンコウ</t>
    </rPh>
    <rPh sb="3" eb="5">
      <t>タジリ</t>
    </rPh>
    <phoneticPr fontId="22"/>
  </si>
  <si>
    <t>１．初めの言葉</t>
    <rPh sb="2" eb="3">
      <t>ハジ</t>
    </rPh>
    <rPh sb="5" eb="7">
      <t>コトバ</t>
    </rPh>
    <phoneticPr fontId="22"/>
  </si>
  <si>
    <t>進行</t>
    <rPh sb="0" eb="2">
      <t>シンコウ</t>
    </rPh>
    <phoneticPr fontId="22"/>
  </si>
  <si>
    <t>２．主催者あいさつ</t>
    <rPh sb="2" eb="5">
      <t>シュサイシャ</t>
    </rPh>
    <phoneticPr fontId="22"/>
  </si>
  <si>
    <t>（一社）大分県サッカー協会ジュニア委員長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phoneticPr fontId="22"/>
  </si>
  <si>
    <t>３．選手宣誓</t>
    <rPh sb="2" eb="4">
      <t>センシュ</t>
    </rPh>
    <rPh sb="4" eb="6">
      <t>センセイ</t>
    </rPh>
    <phoneticPr fontId="22"/>
  </si>
  <si>
    <t>（ア）チームのキャプテン</t>
    <phoneticPr fontId="22"/>
  </si>
  <si>
    <t>４．競技上の注意</t>
    <rPh sb="2" eb="4">
      <t>キョウギ</t>
    </rPh>
    <rPh sb="4" eb="5">
      <t>ジョウ</t>
    </rPh>
    <rPh sb="6" eb="8">
      <t>チュウイ</t>
    </rPh>
    <phoneticPr fontId="22"/>
  </si>
  <si>
    <t>（一社）大分県サッカー協会女子委員会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8">
      <t>イインカイ</t>
    </rPh>
    <phoneticPr fontId="22"/>
  </si>
  <si>
    <t>５．終わりの言葉</t>
    <rPh sb="2" eb="3">
      <t>オ</t>
    </rPh>
    <rPh sb="6" eb="8">
      <t>コトバ</t>
    </rPh>
    <phoneticPr fontId="22"/>
  </si>
  <si>
    <t>閉会式　次第</t>
    <rPh sb="0" eb="3">
      <t>ヘイカイシキ</t>
    </rPh>
    <rPh sb="4" eb="6">
      <t>シダイ</t>
    </rPh>
    <phoneticPr fontId="22"/>
  </si>
  <si>
    <t>２．成績発表</t>
    <rPh sb="2" eb="4">
      <t>セイセキ</t>
    </rPh>
    <rPh sb="4" eb="6">
      <t>ハッピョウ</t>
    </rPh>
    <phoneticPr fontId="22"/>
  </si>
  <si>
    <t>３．表彰</t>
    <rPh sb="2" eb="4">
      <t>ヒョウショウ</t>
    </rPh>
    <phoneticPr fontId="22"/>
  </si>
  <si>
    <t>４．講評</t>
    <rPh sb="2" eb="4">
      <t>コウヒョウ</t>
    </rPh>
    <phoneticPr fontId="22"/>
  </si>
  <si>
    <t>（一社）大分県サッカー協会女子技術委員長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7">
      <t>ギジュツ</t>
    </rPh>
    <rPh sb="17" eb="20">
      <t>イインチョウ</t>
    </rPh>
    <phoneticPr fontId="22"/>
  </si>
  <si>
    <t>第１４回　郡市対抗ガールズサッカー選手権大会</t>
    <rPh sb="3" eb="4">
      <t>カイ</t>
    </rPh>
    <phoneticPr fontId="2"/>
  </si>
  <si>
    <t>　　会場：大分県サッカー協会人工芝グラウンド</t>
    <rPh sb="2" eb="4">
      <t>カイジョウ</t>
    </rPh>
    <rPh sb="5" eb="8">
      <t>オオイタケン</t>
    </rPh>
    <rPh sb="12" eb="17">
      <t>キョウカイジンコウシバ</t>
    </rPh>
    <phoneticPr fontId="3"/>
  </si>
  <si>
    <t>参加チーム</t>
    <rPh sb="0" eb="2">
      <t>サンカ</t>
    </rPh>
    <phoneticPr fontId="3"/>
  </si>
  <si>
    <t>勝点表</t>
  </si>
  <si>
    <t>勝</t>
  </si>
  <si>
    <t>敗</t>
  </si>
  <si>
    <t>星取表</t>
  </si>
  <si>
    <t>得失点</t>
  </si>
  <si>
    <t>№</t>
    <phoneticPr fontId="19"/>
  </si>
  <si>
    <t>チーム名</t>
    <rPh sb="3" eb="4">
      <t>メイ</t>
    </rPh>
    <phoneticPr fontId="19"/>
  </si>
  <si>
    <t>最終順位</t>
    <rPh sb="0" eb="2">
      <t>サイシュウ</t>
    </rPh>
    <rPh sb="2" eb="4">
      <t>ジュンイ</t>
    </rPh>
    <phoneticPr fontId="19"/>
  </si>
  <si>
    <t>引分</t>
    <rPh sb="0" eb="1">
      <t>ヒ</t>
    </rPh>
    <rPh sb="1" eb="2">
      <t>ワ</t>
    </rPh>
    <phoneticPr fontId="19"/>
  </si>
  <si>
    <t>負</t>
    <rPh sb="0" eb="1">
      <t>マ</t>
    </rPh>
    <phoneticPr fontId="19"/>
  </si>
  <si>
    <t>Aパート</t>
    <phoneticPr fontId="19"/>
  </si>
  <si>
    <t>引
分</t>
    <phoneticPr fontId="19"/>
  </si>
  <si>
    <t>得
点</t>
    <phoneticPr fontId="19"/>
  </si>
  <si>
    <t>失
点</t>
    <phoneticPr fontId="19"/>
  </si>
  <si>
    <t>勝
点</t>
    <phoneticPr fontId="19"/>
  </si>
  <si>
    <t>勝点
順位</t>
    <phoneticPr fontId="19"/>
  </si>
  <si>
    <t>得失
点差</t>
    <phoneticPr fontId="19"/>
  </si>
  <si>
    <t>得失
順位</t>
    <phoneticPr fontId="19"/>
  </si>
  <si>
    <t>ﾄｰﾀﾙ
順位</t>
    <phoneticPr fontId="19"/>
  </si>
  <si>
    <t>位</t>
    <rPh sb="0" eb="1">
      <t>イ</t>
    </rPh>
    <phoneticPr fontId="19"/>
  </si>
  <si>
    <t>-</t>
    <phoneticPr fontId="19"/>
  </si>
  <si>
    <t>第1４回　郡市対抗ガールズサッカー選手権大会　組合せ</t>
    <phoneticPr fontId="22"/>
  </si>
  <si>
    <t>《問い合わせ》　４種委員会女子担当　田尻　貴志　０8０－３９４２−９４９８</t>
    <rPh sb="1" eb="2">
      <t>ト</t>
    </rPh>
    <rPh sb="3" eb="4">
      <t>ア</t>
    </rPh>
    <rPh sb="9" eb="10">
      <t>シュ</t>
    </rPh>
    <rPh sb="10" eb="13">
      <t>イインカイ</t>
    </rPh>
    <rPh sb="13" eb="17">
      <t>ジョシタントウ</t>
    </rPh>
    <rPh sb="18" eb="20">
      <t>タジリ</t>
    </rPh>
    <rPh sb="21" eb="23">
      <t>タカシ</t>
    </rPh>
    <phoneticPr fontId="19"/>
  </si>
  <si>
    <t>１１：００～</t>
    <phoneticPr fontId="22"/>
  </si>
  <si>
    <t>１２：００～</t>
    <phoneticPr fontId="22"/>
  </si>
  <si>
    <t>１３：５０～</t>
    <phoneticPr fontId="22"/>
  </si>
  <si>
    <t>１４：５０～</t>
    <phoneticPr fontId="19"/>
  </si>
  <si>
    <t>１５：５０～</t>
    <phoneticPr fontId="22"/>
  </si>
  <si>
    <t>　　期日：２０２５年５月３１日（土）</t>
    <rPh sb="2" eb="4">
      <t>キジツ</t>
    </rPh>
    <rPh sb="9" eb="10">
      <t>ネン</t>
    </rPh>
    <rPh sb="11" eb="12">
      <t>ガツ</t>
    </rPh>
    <rPh sb="14" eb="15">
      <t>ニチ</t>
    </rPh>
    <rPh sb="16" eb="1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</si>
</sst>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</cellStyleXfs>
  <cellXfs count="143">
    <xf numFmtId="0" fontId="0" fillId="0" borderId="0" xfId="0"/>
    <xf numFmtId="0" fontId="20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23" fillId="0" borderId="10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distributed"/>
    </xf>
    <xf numFmtId="0" fontId="0" fillId="0" borderId="11" xfId="0" applyBorder="1" applyAlignment="1">
      <alignment horizontal="centerContinuous" vertical="distributed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Continuous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center"/>
    </xf>
    <xf numFmtId="176" fontId="0" fillId="0" borderId="12" xfId="0" applyNumberFormat="1" applyBorder="1" applyAlignment="1">
      <alignment horizontal="right"/>
    </xf>
    <xf numFmtId="20" fontId="0" fillId="0" borderId="12" xfId="0" applyNumberFormat="1" applyBorder="1" applyAlignment="1">
      <alignment horizontal="center"/>
    </xf>
    <xf numFmtId="0" fontId="0" fillId="0" borderId="12" xfId="0" quotePrefix="1" applyBorder="1" applyAlignment="1">
      <alignment horizontal="center" shrinkToFit="1"/>
    </xf>
    <xf numFmtId="0" fontId="0" fillId="0" borderId="11" xfId="0" applyBorder="1" applyAlignment="1">
      <alignment horizontal="left" shrinkToFi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/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shrinkToFit="1"/>
    </xf>
    <xf numFmtId="0" fontId="6" fillId="0" borderId="13" xfId="0" applyFont="1" applyBorder="1" applyAlignment="1">
      <alignment horizontal="left" shrinkToFit="1"/>
    </xf>
    <xf numFmtId="0" fontId="24" fillId="0" borderId="13" xfId="0" applyFont="1" applyBorder="1" applyAlignment="1">
      <alignment horizontal="center" vertical="center"/>
    </xf>
    <xf numFmtId="0" fontId="0" fillId="0" borderId="15" xfId="0" applyBorder="1"/>
    <xf numFmtId="0" fontId="25" fillId="0" borderId="0" xfId="0" applyFont="1"/>
    <xf numFmtId="0" fontId="27" fillId="0" borderId="0" xfId="0" applyFont="1"/>
    <xf numFmtId="0" fontId="28" fillId="0" borderId="16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9" fillId="0" borderId="0" xfId="42" applyFont="1" applyAlignment="1">
      <alignment horizontal="center" vertical="center"/>
    </xf>
    <xf numFmtId="0" fontId="29" fillId="0" borderId="0" xfId="42" applyFont="1" applyAlignment="1">
      <alignment horizontal="right" vertical="center"/>
    </xf>
    <xf numFmtId="0" fontId="29" fillId="0" borderId="12" xfId="42" applyFont="1" applyBorder="1" applyAlignment="1">
      <alignment horizontal="center" vertical="center"/>
    </xf>
    <xf numFmtId="0" fontId="29" fillId="0" borderId="12" xfId="42" applyFont="1" applyBorder="1" applyAlignment="1" applyProtection="1">
      <alignment horizontal="center" vertical="center"/>
      <protection locked="0"/>
    </xf>
    <xf numFmtId="0" fontId="30" fillId="0" borderId="12" xfId="42" applyFont="1" applyBorder="1" applyAlignment="1">
      <alignment horizontal="center" vertical="center"/>
    </xf>
    <xf numFmtId="0" fontId="29" fillId="0" borderId="0" xfId="42" applyFont="1" applyAlignment="1">
      <alignment vertical="center"/>
    </xf>
    <xf numFmtId="0" fontId="27" fillId="0" borderId="0" xfId="42" applyFont="1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9" fillId="0" borderId="17" xfId="42" applyFont="1" applyBorder="1" applyAlignment="1">
      <alignment horizontal="center" vertical="center" shrinkToFit="1"/>
    </xf>
    <xf numFmtId="0" fontId="29" fillId="0" borderId="17" xfId="42" applyFont="1" applyBorder="1" applyAlignment="1">
      <alignment horizontal="center" vertical="center" wrapText="1" shrinkToFit="1"/>
    </xf>
    <xf numFmtId="0" fontId="29" fillId="24" borderId="31" xfId="42" applyFont="1" applyFill="1" applyBorder="1" applyAlignment="1">
      <alignment horizontal="center" vertical="center" shrinkToFit="1"/>
    </xf>
    <xf numFmtId="0" fontId="29" fillId="24" borderId="0" xfId="42" applyFont="1" applyFill="1" applyAlignment="1">
      <alignment horizontal="center" vertical="center" shrinkToFit="1"/>
    </xf>
    <xf numFmtId="0" fontId="29" fillId="24" borderId="32" xfId="42" applyFont="1" applyFill="1" applyBorder="1" applyAlignment="1">
      <alignment horizontal="center" vertical="center" shrinkToFit="1"/>
    </xf>
    <xf numFmtId="0" fontId="29" fillId="25" borderId="33" xfId="42" applyFont="1" applyFill="1" applyBorder="1" applyAlignment="1">
      <alignment horizontal="center" vertical="center" shrinkToFit="1"/>
    </xf>
    <xf numFmtId="0" fontId="29" fillId="25" borderId="35" xfId="42" applyFont="1" applyFill="1" applyBorder="1" applyAlignment="1">
      <alignment horizontal="center" vertical="center" shrinkToFit="1"/>
    </xf>
    <xf numFmtId="0" fontId="29" fillId="24" borderId="37" xfId="42" applyFont="1" applyFill="1" applyBorder="1" applyAlignment="1">
      <alignment horizontal="center" vertical="center" shrinkToFit="1"/>
    </xf>
    <xf numFmtId="0" fontId="32" fillId="24" borderId="38" xfId="42" applyFont="1" applyFill="1" applyBorder="1" applyAlignment="1">
      <alignment horizontal="center" vertical="center" shrinkToFit="1"/>
    </xf>
    <xf numFmtId="0" fontId="27" fillId="24" borderId="39" xfId="42" applyFont="1" applyFill="1" applyBorder="1" applyAlignment="1">
      <alignment horizontal="center" vertical="center" shrinkToFit="1"/>
    </xf>
    <xf numFmtId="0" fontId="32" fillId="25" borderId="38" xfId="42" applyFont="1" applyFill="1" applyBorder="1" applyAlignment="1">
      <alignment horizontal="center" vertical="center" shrinkToFit="1"/>
    </xf>
    <xf numFmtId="0" fontId="29" fillId="0" borderId="41" xfId="42" applyFont="1" applyBorder="1" applyAlignment="1">
      <alignment horizontal="center" vertical="center" shrinkToFit="1"/>
    </xf>
    <xf numFmtId="0" fontId="29" fillId="0" borderId="43" xfId="42" applyFont="1" applyBorder="1" applyAlignment="1">
      <alignment horizontal="center" vertical="center" shrinkToFit="1"/>
    </xf>
    <xf numFmtId="0" fontId="29" fillId="24" borderId="44" xfId="42" applyFont="1" applyFill="1" applyBorder="1" applyAlignment="1">
      <alignment horizontal="center" vertical="center" shrinkToFit="1"/>
    </xf>
    <xf numFmtId="0" fontId="29" fillId="24" borderId="45" xfId="42" applyFont="1" applyFill="1" applyBorder="1" applyAlignment="1">
      <alignment horizontal="center" vertical="center" shrinkToFit="1"/>
    </xf>
    <xf numFmtId="0" fontId="29" fillId="24" borderId="46" xfId="42" applyFont="1" applyFill="1" applyBorder="1" applyAlignment="1">
      <alignment horizontal="center" vertical="center" shrinkToFit="1"/>
    </xf>
    <xf numFmtId="0" fontId="32" fillId="0" borderId="38" xfId="42" applyFont="1" applyBorder="1" applyAlignment="1">
      <alignment horizontal="center" vertical="center" shrinkToFit="1"/>
    </xf>
    <xf numFmtId="0" fontId="32" fillId="0" borderId="48" xfId="42" applyFont="1" applyBorder="1" applyAlignment="1">
      <alignment horizontal="center" vertical="center" shrinkToFit="1"/>
    </xf>
    <xf numFmtId="0" fontId="29" fillId="24" borderId="47" xfId="42" applyFont="1" applyFill="1" applyBorder="1" applyAlignment="1">
      <alignment horizontal="center" vertical="center" shrinkToFit="1"/>
    </xf>
    <xf numFmtId="0" fontId="32" fillId="24" borderId="48" xfId="42" applyFont="1" applyFill="1" applyBorder="1" applyAlignment="1">
      <alignment horizontal="center" vertical="center" shrinkToFit="1"/>
    </xf>
    <xf numFmtId="0" fontId="27" fillId="24" borderId="49" xfId="42" applyFont="1" applyFill="1" applyBorder="1" applyAlignment="1">
      <alignment horizontal="center" vertical="center" shrinkToFit="1"/>
    </xf>
    <xf numFmtId="0" fontId="26" fillId="0" borderId="0" xfId="43" applyFont="1" applyAlignment="1">
      <alignment horizontal="center" vertical="center" shrinkToFit="1"/>
    </xf>
    <xf numFmtId="0" fontId="29" fillId="0" borderId="0" xfId="42" applyFont="1" applyAlignment="1">
      <alignment horizontal="center" vertical="center" shrinkToFit="1"/>
    </xf>
    <xf numFmtId="0" fontId="32" fillId="0" borderId="0" xfId="42" applyFont="1" applyAlignment="1">
      <alignment horizontal="center" vertical="center" shrinkToFit="1"/>
    </xf>
    <xf numFmtId="0" fontId="29" fillId="25" borderId="0" xfId="42" applyFont="1" applyFill="1" applyAlignment="1">
      <alignment horizontal="center" vertical="center" shrinkToFit="1"/>
    </xf>
    <xf numFmtId="0" fontId="32" fillId="25" borderId="0" xfId="42" applyFont="1" applyFill="1" applyAlignment="1">
      <alignment horizontal="center" vertical="center" shrinkToFit="1"/>
    </xf>
    <xf numFmtId="0" fontId="27" fillId="25" borderId="0" xfId="42" applyFont="1" applyFill="1" applyAlignment="1">
      <alignment horizontal="center" vertical="center" shrinkToFit="1"/>
    </xf>
    <xf numFmtId="0" fontId="32" fillId="0" borderId="0" xfId="42" applyFont="1" applyAlignment="1">
      <alignment horizontal="right" vertical="center" shrinkToFit="1"/>
    </xf>
    <xf numFmtId="0" fontId="29" fillId="0" borderId="0" xfId="42" applyFont="1" applyAlignment="1">
      <alignment horizontal="left" vertical="center" shrinkToFit="1"/>
    </xf>
    <xf numFmtId="0" fontId="33" fillId="0" borderId="0" xfId="42" applyFont="1" applyAlignment="1" applyProtection="1">
      <alignment horizontal="center" vertical="center" shrinkToFit="1"/>
      <protection locked="0"/>
    </xf>
    <xf numFmtId="0" fontId="29" fillId="0" borderId="33" xfId="42" applyFont="1" applyBorder="1" applyAlignment="1">
      <alignment horizontal="center" vertical="center" shrinkToFit="1"/>
    </xf>
    <xf numFmtId="0" fontId="29" fillId="0" borderId="35" xfId="42" applyFont="1" applyBorder="1" applyAlignment="1">
      <alignment horizontal="center" vertical="center" shrinkToFit="1"/>
    </xf>
    <xf numFmtId="0" fontId="34" fillId="0" borderId="0" xfId="0" applyFont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29" fillId="0" borderId="12" xfId="42" applyFont="1" applyBorder="1" applyAlignment="1">
      <alignment horizontal="left" vertical="center" shrinkToFit="1"/>
    </xf>
    <xf numFmtId="0" fontId="29" fillId="0" borderId="28" xfId="42" applyFont="1" applyBorder="1" applyAlignment="1">
      <alignment horizontal="left" vertical="center" shrinkToFit="1"/>
    </xf>
    <xf numFmtId="0" fontId="33" fillId="0" borderId="12" xfId="42" applyFont="1" applyBorder="1" applyAlignment="1" applyProtection="1">
      <alignment horizontal="center" vertical="center" shrinkToFit="1"/>
      <protection locked="0"/>
    </xf>
    <xf numFmtId="0" fontId="33" fillId="0" borderId="40" xfId="42" applyFont="1" applyBorder="1" applyAlignment="1" applyProtection="1">
      <alignment horizontal="center" vertical="center" shrinkToFit="1"/>
      <protection locked="0"/>
    </xf>
    <xf numFmtId="0" fontId="33" fillId="0" borderId="28" xfId="42" applyFont="1" applyBorder="1" applyAlignment="1" applyProtection="1">
      <alignment horizontal="center" vertical="center" shrinkToFit="1"/>
      <protection locked="0"/>
    </xf>
    <xf numFmtId="0" fontId="33" fillId="0" borderId="50" xfId="42" applyFont="1" applyBorder="1" applyAlignment="1" applyProtection="1">
      <alignment horizontal="center" vertical="center" shrinkToFit="1"/>
      <protection locked="0"/>
    </xf>
    <xf numFmtId="0" fontId="29" fillId="0" borderId="28" xfId="42" applyFont="1" applyBorder="1" applyAlignment="1">
      <alignment horizontal="center" vertical="center" shrinkToFit="1"/>
    </xf>
    <xf numFmtId="0" fontId="29" fillId="0" borderId="12" xfId="42" applyFont="1" applyBorder="1" applyAlignment="1">
      <alignment horizontal="center" vertical="center" shrinkToFit="1"/>
    </xf>
    <xf numFmtId="0" fontId="26" fillId="0" borderId="25" xfId="43" applyFont="1" applyBorder="1" applyAlignment="1">
      <alignment horizontal="center" vertical="center" shrinkToFit="1"/>
    </xf>
    <xf numFmtId="0" fontId="26" fillId="0" borderId="27" xfId="43" applyFont="1" applyBorder="1" applyAlignment="1">
      <alignment horizontal="center" vertical="center" shrinkToFit="1"/>
    </xf>
    <xf numFmtId="0" fontId="33" fillId="0" borderId="22" xfId="42" applyFont="1" applyBorder="1" applyAlignment="1" applyProtection="1">
      <alignment horizontal="center" vertical="center" shrinkToFit="1"/>
      <protection locked="0"/>
    </xf>
    <xf numFmtId="0" fontId="33" fillId="0" borderId="36" xfId="42" applyFont="1" applyBorder="1" applyAlignment="1" applyProtection="1">
      <alignment horizontal="center" vertical="center" shrinkToFit="1"/>
      <protection locked="0"/>
    </xf>
    <xf numFmtId="0" fontId="29" fillId="0" borderId="22" xfId="42" applyFont="1" applyBorder="1" applyAlignment="1">
      <alignment horizontal="center" vertical="center" shrinkToFit="1"/>
    </xf>
    <xf numFmtId="0" fontId="29" fillId="0" borderId="22" xfId="42" applyFont="1" applyBorder="1" applyAlignment="1">
      <alignment horizontal="left" vertical="center" shrinkToFit="1"/>
    </xf>
    <xf numFmtId="0" fontId="29" fillId="0" borderId="17" xfId="42" applyFont="1" applyBorder="1" applyAlignment="1">
      <alignment horizontal="center" vertical="center" wrapText="1" shrinkToFit="1"/>
    </xf>
    <xf numFmtId="0" fontId="29" fillId="0" borderId="17" xfId="42" applyFont="1" applyBorder="1" applyAlignment="1">
      <alignment horizontal="center" vertical="center" shrinkToFit="1"/>
    </xf>
    <xf numFmtId="0" fontId="29" fillId="0" borderId="18" xfId="42" applyFont="1" applyBorder="1" applyAlignment="1">
      <alignment horizontal="center" vertical="center" shrinkToFit="1"/>
    </xf>
    <xf numFmtId="0" fontId="26" fillId="0" borderId="21" xfId="43" applyFont="1" applyBorder="1" applyAlignment="1">
      <alignment horizontal="center" vertical="center" shrinkToFit="1"/>
    </xf>
    <xf numFmtId="0" fontId="31" fillId="0" borderId="16" xfId="42" applyFont="1" applyBorder="1" applyAlignment="1">
      <alignment horizontal="center" vertical="center" shrinkToFit="1"/>
    </xf>
    <xf numFmtId="0" fontId="31" fillId="0" borderId="17" xfId="42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shrinkToFit="1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 shrinkToFit="1"/>
    </xf>
    <xf numFmtId="0" fontId="28" fillId="0" borderId="20" xfId="0" applyFont="1" applyBorder="1" applyAlignment="1">
      <alignment horizontal="center" shrinkToFit="1"/>
    </xf>
    <xf numFmtId="0" fontId="28" fillId="0" borderId="22" xfId="0" applyFont="1" applyBorder="1" applyAlignment="1">
      <alignment horizontal="center" shrinkToFit="1"/>
    </xf>
    <xf numFmtId="0" fontId="28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35" fillId="0" borderId="17" xfId="42" applyFont="1" applyBorder="1" applyAlignment="1" applyProtection="1">
      <alignment horizontal="center" vertical="center" shrinkToFit="1"/>
      <protection locked="0"/>
    </xf>
    <xf numFmtId="0" fontId="36" fillId="25" borderId="22" xfId="42" applyFont="1" applyFill="1" applyBorder="1" applyAlignment="1">
      <alignment horizontal="center" vertical="center" shrinkToFit="1"/>
    </xf>
    <xf numFmtId="0" fontId="37" fillId="25" borderId="22" xfId="42" applyFont="1" applyFill="1" applyBorder="1" applyAlignment="1">
      <alignment horizontal="right" vertical="center" shrinkToFit="1"/>
    </xf>
    <xf numFmtId="0" fontId="36" fillId="25" borderId="12" xfId="42" applyFont="1" applyFill="1" applyBorder="1" applyAlignment="1">
      <alignment horizontal="center" vertical="center" shrinkToFit="1"/>
    </xf>
    <xf numFmtId="0" fontId="37" fillId="25" borderId="12" xfId="42" applyFont="1" applyFill="1" applyBorder="1" applyAlignment="1">
      <alignment horizontal="right" vertical="center" shrinkToFit="1"/>
    </xf>
    <xf numFmtId="0" fontId="36" fillId="25" borderId="28" xfId="42" applyFont="1" applyFill="1" applyBorder="1" applyAlignment="1">
      <alignment horizontal="center" vertical="center" shrinkToFit="1"/>
    </xf>
    <xf numFmtId="0" fontId="37" fillId="25" borderId="28" xfId="42" applyFont="1" applyFill="1" applyBorder="1" applyAlignment="1">
      <alignment horizontal="right" vertical="center" shrinkToFit="1"/>
    </xf>
    <xf numFmtId="0" fontId="36" fillId="0" borderId="22" xfId="42" applyFont="1" applyBorder="1" applyAlignment="1">
      <alignment horizontal="center" vertical="center" shrinkToFit="1"/>
    </xf>
    <xf numFmtId="0" fontId="37" fillId="0" borderId="22" xfId="42" applyFont="1" applyBorder="1" applyAlignment="1">
      <alignment horizontal="right" vertical="center" shrinkToFit="1"/>
    </xf>
    <xf numFmtId="0" fontId="36" fillId="0" borderId="12" xfId="42" applyFont="1" applyBorder="1" applyAlignment="1">
      <alignment horizontal="center" vertical="center" shrinkToFit="1"/>
    </xf>
    <xf numFmtId="0" fontId="37" fillId="0" borderId="12" xfId="42" applyFont="1" applyBorder="1" applyAlignment="1">
      <alignment horizontal="right" vertical="center" shrinkToFit="1"/>
    </xf>
    <xf numFmtId="0" fontId="36" fillId="0" borderId="28" xfId="42" applyFont="1" applyBorder="1" applyAlignment="1">
      <alignment horizontal="center" vertical="center" shrinkToFit="1"/>
    </xf>
    <xf numFmtId="0" fontId="37" fillId="0" borderId="28" xfId="42" applyFont="1" applyBorder="1" applyAlignment="1">
      <alignment horizontal="right" vertical="center" shrinkToFit="1"/>
    </xf>
    <xf numFmtId="0" fontId="36" fillId="0" borderId="51" xfId="42" applyFont="1" applyBorder="1" applyAlignment="1">
      <alignment horizontal="center" vertical="center" shrinkToFit="1"/>
    </xf>
    <xf numFmtId="0" fontId="36" fillId="0" borderId="52" xfId="42" applyFont="1" applyBorder="1" applyAlignment="1">
      <alignment horizontal="center" vertical="center" shrinkToFit="1"/>
    </xf>
    <xf numFmtId="0" fontId="36" fillId="0" borderId="53" xfId="42" applyFont="1" applyBorder="1" applyAlignment="1">
      <alignment horizontal="center" vertical="center" shrinkToFit="1"/>
    </xf>
    <xf numFmtId="0" fontId="36" fillId="0" borderId="34" xfId="42" applyFont="1" applyBorder="1" applyAlignment="1">
      <alignment horizontal="center" vertical="center" shrinkToFit="1"/>
    </xf>
    <xf numFmtId="0" fontId="36" fillId="0" borderId="39" xfId="42" applyFont="1" applyBorder="1" applyAlignment="1">
      <alignment horizontal="center" vertical="center" shrinkToFit="1"/>
    </xf>
    <xf numFmtId="0" fontId="36" fillId="0" borderId="37" xfId="42" applyFont="1" applyBorder="1" applyAlignment="1">
      <alignment horizontal="center" vertical="center" shrinkToFit="1"/>
    </xf>
    <xf numFmtId="0" fontId="36" fillId="0" borderId="42" xfId="42" applyFont="1" applyBorder="1" applyAlignment="1">
      <alignment horizontal="center" vertical="center" shrinkToFit="1"/>
    </xf>
    <xf numFmtId="0" fontId="36" fillId="0" borderId="49" xfId="42" applyFont="1" applyBorder="1" applyAlignment="1">
      <alignment horizontal="center" vertical="center" shrinkToFit="1"/>
    </xf>
    <xf numFmtId="0" fontId="36" fillId="0" borderId="47" xfId="42" applyFont="1" applyBorder="1" applyAlignment="1">
      <alignment horizontal="center" vertical="center" shrinkToFit="1"/>
    </xf>
    <xf numFmtId="0" fontId="36" fillId="25" borderId="34" xfId="42" applyFont="1" applyFill="1" applyBorder="1" applyAlignment="1">
      <alignment horizontal="center" vertical="center" shrinkToFit="1"/>
    </xf>
    <xf numFmtId="0" fontId="36" fillId="25" borderId="37" xfId="42" applyFont="1" applyFill="1" applyBorder="1" applyAlignment="1">
      <alignment horizontal="center" vertical="center" shrinkToFit="1"/>
    </xf>
    <xf numFmtId="0" fontId="36" fillId="25" borderId="39" xfId="42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２０００年度春ﾘｰｸﾞ成績表" xfId="42" xr:uid="{16378AF1-3DBD-4726-AF1A-7E23A399520C}"/>
    <cellStyle name="標準_予選" xfId="43" xr:uid="{E9E4CB55-BDA8-436B-BF9A-306450255D20}"/>
    <cellStyle name="良い" xfId="41" builtinId="26" customBuiltin="1"/>
  </cellStyles>
  <dxfs count="0"/>
  <tableStyles count="0" defaultTableStyle="TableStyleMedium9" defaultPivotStyle="PivotStyleLight16"/>
  <colors>
    <mruColors>
      <color rgb="FF1DE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103954</xdr:colOff>
      <xdr:row>38</xdr:row>
      <xdr:rowOff>148078</xdr:rowOff>
    </xdr:from>
    <xdr:to>
      <xdr:col>10</xdr:col>
      <xdr:colOff>114539</xdr:colOff>
      <xdr:row>42</xdr:row>
      <xdr:rowOff>7936</xdr:rowOff>
    </xdr:to>
    <xdr:sp macro="" textlink="">
      <xdr:nvSpPr>
        <xdr:cNvPr id="567" name="正方形/長方形 566">
          <a:extLst>
            <a:ext uri="{FF2B5EF4-FFF2-40B4-BE49-F238E27FC236}">
              <a16:creationId xmlns:a16="http://schemas.microsoft.com/office/drawing/2014/main" id="{6E6C97E7-AE06-3BBB-51AE-AC961BDD9F60}"/>
            </a:ext>
          </a:extLst>
        </xdr:cNvPr>
        <xdr:cNvSpPr/>
      </xdr:nvSpPr>
      <xdr:spPr>
        <a:xfrm flipV="1">
          <a:off x="4884426" y="6824564"/>
          <a:ext cx="2059358" cy="542782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638501</xdr:colOff>
      <xdr:row>12</xdr:row>
      <xdr:rowOff>35829</xdr:rowOff>
    </xdr:from>
    <xdr:to>
      <xdr:col>13</xdr:col>
      <xdr:colOff>269573</xdr:colOff>
      <xdr:row>35</xdr:row>
      <xdr:rowOff>69786</xdr:rowOff>
    </xdr:to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50A1344C-07DD-3336-2E5D-AED400A0218E}"/>
            </a:ext>
          </a:extLst>
        </xdr:cNvPr>
        <xdr:cNvSpPr>
          <a:spLocks noChangeAspect="1"/>
        </xdr:cNvSpPr>
      </xdr:nvSpPr>
      <xdr:spPr>
        <a:xfrm>
          <a:off x="2687275" y="2273305"/>
          <a:ext cx="6460317" cy="3960773"/>
        </a:xfrm>
        <a:prstGeom prst="rect">
          <a:avLst/>
        </a:prstGeom>
        <a:solidFill>
          <a:srgbClr val="1DEF27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</xdr:col>
      <xdr:colOff>311150</xdr:colOff>
      <xdr:row>2</xdr:row>
      <xdr:rowOff>101600</xdr:rowOff>
    </xdr:from>
    <xdr:to>
      <xdr:col>2</xdr:col>
      <xdr:colOff>450850</xdr:colOff>
      <xdr:row>6</xdr:row>
      <xdr:rowOff>38100</xdr:rowOff>
    </xdr:to>
    <xdr:grpSp>
      <xdr:nvGrpSpPr>
        <xdr:cNvPr id="423" name="Group 1026">
          <a:extLst>
            <a:ext uri="{FF2B5EF4-FFF2-40B4-BE49-F238E27FC236}">
              <a16:creationId xmlns:a16="http://schemas.microsoft.com/office/drawing/2014/main" id="{CFB61E93-A525-4B07-9AC3-595E7B789573}"/>
            </a:ext>
          </a:extLst>
        </xdr:cNvPr>
        <xdr:cNvGrpSpPr>
          <a:grpSpLocks/>
        </xdr:cNvGrpSpPr>
      </xdr:nvGrpSpPr>
      <xdr:grpSpPr bwMode="auto">
        <a:xfrm>
          <a:off x="991507" y="645886"/>
          <a:ext cx="820057" cy="644071"/>
          <a:chOff x="9898" y="12893"/>
          <a:chExt cx="1898" cy="1415"/>
        </a:xfrm>
      </xdr:grpSpPr>
      <xdr:sp macro="" textlink="">
        <xdr:nvSpPr>
          <xdr:cNvPr id="424" name="Freeform 1077">
            <a:extLst>
              <a:ext uri="{FF2B5EF4-FFF2-40B4-BE49-F238E27FC236}">
                <a16:creationId xmlns:a16="http://schemas.microsoft.com/office/drawing/2014/main" id="{F9784EF2-CB1D-487C-2499-CC0C2FD27020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1076">
            <a:extLst>
              <a:ext uri="{FF2B5EF4-FFF2-40B4-BE49-F238E27FC236}">
                <a16:creationId xmlns:a16="http://schemas.microsoft.com/office/drawing/2014/main" id="{727B6735-3052-2D07-BF49-D66E9B4579C5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1075">
            <a:extLst>
              <a:ext uri="{FF2B5EF4-FFF2-40B4-BE49-F238E27FC236}">
                <a16:creationId xmlns:a16="http://schemas.microsoft.com/office/drawing/2014/main" id="{774AE097-3976-8F83-72AE-20C2D66E55F2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Freeform 1074">
            <a:extLst>
              <a:ext uri="{FF2B5EF4-FFF2-40B4-BE49-F238E27FC236}">
                <a16:creationId xmlns:a16="http://schemas.microsoft.com/office/drawing/2014/main" id="{950F45EA-6B79-1F19-5E43-5DAFC98DE6C0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8" name="Freeform 1073">
            <a:extLst>
              <a:ext uri="{FF2B5EF4-FFF2-40B4-BE49-F238E27FC236}">
                <a16:creationId xmlns:a16="http://schemas.microsoft.com/office/drawing/2014/main" id="{894A2EA8-B1E2-4385-6504-BFE8405493CF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1072">
            <a:extLst>
              <a:ext uri="{FF2B5EF4-FFF2-40B4-BE49-F238E27FC236}">
                <a16:creationId xmlns:a16="http://schemas.microsoft.com/office/drawing/2014/main" id="{A7719C26-3FDC-70AB-D7E2-D2387FD37B1C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1071">
            <a:extLst>
              <a:ext uri="{FF2B5EF4-FFF2-40B4-BE49-F238E27FC236}">
                <a16:creationId xmlns:a16="http://schemas.microsoft.com/office/drawing/2014/main" id="{C8C6F77F-0169-0A27-4BA6-E8B8550B1C63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070">
            <a:extLst>
              <a:ext uri="{FF2B5EF4-FFF2-40B4-BE49-F238E27FC236}">
                <a16:creationId xmlns:a16="http://schemas.microsoft.com/office/drawing/2014/main" id="{70D822BA-9647-99B8-76A3-04A5AB419744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Freeform 1069">
            <a:extLst>
              <a:ext uri="{FF2B5EF4-FFF2-40B4-BE49-F238E27FC236}">
                <a16:creationId xmlns:a16="http://schemas.microsoft.com/office/drawing/2014/main" id="{92ECF0BD-8ADF-19A7-10F1-30F392EE3C9B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Freeform 1068">
            <a:extLst>
              <a:ext uri="{FF2B5EF4-FFF2-40B4-BE49-F238E27FC236}">
                <a16:creationId xmlns:a16="http://schemas.microsoft.com/office/drawing/2014/main" id="{14816F0D-E991-45A6-1E55-99C43D253CA7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4" name="Freeform 1067">
            <a:extLst>
              <a:ext uri="{FF2B5EF4-FFF2-40B4-BE49-F238E27FC236}">
                <a16:creationId xmlns:a16="http://schemas.microsoft.com/office/drawing/2014/main" id="{0EA3F996-3EB2-34CC-DE36-15346516FEC3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1066">
            <a:extLst>
              <a:ext uri="{FF2B5EF4-FFF2-40B4-BE49-F238E27FC236}">
                <a16:creationId xmlns:a16="http://schemas.microsoft.com/office/drawing/2014/main" id="{DE28C59A-11C6-8E56-135E-14CDA650F118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68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1065">
            <a:extLst>
              <a:ext uri="{FF2B5EF4-FFF2-40B4-BE49-F238E27FC236}">
                <a16:creationId xmlns:a16="http://schemas.microsoft.com/office/drawing/2014/main" id="{8222FB29-944C-9CCC-D21A-851ADBE8927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1064">
            <a:extLst>
              <a:ext uri="{FF2B5EF4-FFF2-40B4-BE49-F238E27FC236}">
                <a16:creationId xmlns:a16="http://schemas.microsoft.com/office/drawing/2014/main" id="{23B343D0-EE27-CABC-8C69-55A8DF99EF4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1063">
            <a:extLst>
              <a:ext uri="{FF2B5EF4-FFF2-40B4-BE49-F238E27FC236}">
                <a16:creationId xmlns:a16="http://schemas.microsoft.com/office/drawing/2014/main" id="{8F8438E3-59FE-C349-B23F-00E2BEA4D5DC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1062">
            <a:extLst>
              <a:ext uri="{FF2B5EF4-FFF2-40B4-BE49-F238E27FC236}">
                <a16:creationId xmlns:a16="http://schemas.microsoft.com/office/drawing/2014/main" id="{95DE7670-4E30-EAD0-16C6-DD1C2B8B9E21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1061">
            <a:extLst>
              <a:ext uri="{FF2B5EF4-FFF2-40B4-BE49-F238E27FC236}">
                <a16:creationId xmlns:a16="http://schemas.microsoft.com/office/drawing/2014/main" id="{8DFB2595-2A76-CF57-8B2C-C6375B1B4172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Freeform 1060">
            <a:extLst>
              <a:ext uri="{FF2B5EF4-FFF2-40B4-BE49-F238E27FC236}">
                <a16:creationId xmlns:a16="http://schemas.microsoft.com/office/drawing/2014/main" id="{7000DC2B-7DE4-BA3C-69D8-E43DE2A99A4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2" name="Freeform 1059">
            <a:extLst>
              <a:ext uri="{FF2B5EF4-FFF2-40B4-BE49-F238E27FC236}">
                <a16:creationId xmlns:a16="http://schemas.microsoft.com/office/drawing/2014/main" id="{CEB0EEDF-19FE-BFDA-DC54-D1E806D62203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1058">
            <a:extLst>
              <a:ext uri="{FF2B5EF4-FFF2-40B4-BE49-F238E27FC236}">
                <a16:creationId xmlns:a16="http://schemas.microsoft.com/office/drawing/2014/main" id="{90E71E26-D6BF-1E8A-8838-A49871D8AC8E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1057">
            <a:extLst>
              <a:ext uri="{FF2B5EF4-FFF2-40B4-BE49-F238E27FC236}">
                <a16:creationId xmlns:a16="http://schemas.microsoft.com/office/drawing/2014/main" id="{5F13032F-0A64-1335-6D29-9A51734F78FF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1056">
            <a:extLst>
              <a:ext uri="{FF2B5EF4-FFF2-40B4-BE49-F238E27FC236}">
                <a16:creationId xmlns:a16="http://schemas.microsoft.com/office/drawing/2014/main" id="{C091BEA6-7832-5EA6-EAC3-E078E476EE65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1055">
            <a:extLst>
              <a:ext uri="{FF2B5EF4-FFF2-40B4-BE49-F238E27FC236}">
                <a16:creationId xmlns:a16="http://schemas.microsoft.com/office/drawing/2014/main" id="{3A61CE76-1914-A0B6-66BE-EC44C53E690F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1054">
            <a:extLst>
              <a:ext uri="{FF2B5EF4-FFF2-40B4-BE49-F238E27FC236}">
                <a16:creationId xmlns:a16="http://schemas.microsoft.com/office/drawing/2014/main" id="{06D403C5-E2C4-FAFD-F7CF-C0F879BC92D3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1053">
            <a:extLst>
              <a:ext uri="{FF2B5EF4-FFF2-40B4-BE49-F238E27FC236}">
                <a16:creationId xmlns:a16="http://schemas.microsoft.com/office/drawing/2014/main" id="{36D3DF6C-FF74-268C-9598-0B59E5E85318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1052">
            <a:extLst>
              <a:ext uri="{FF2B5EF4-FFF2-40B4-BE49-F238E27FC236}">
                <a16:creationId xmlns:a16="http://schemas.microsoft.com/office/drawing/2014/main" id="{909D931F-B733-85CF-E4DF-D31BAC05AB88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0" name="Line 1051">
            <a:extLst>
              <a:ext uri="{FF2B5EF4-FFF2-40B4-BE49-F238E27FC236}">
                <a16:creationId xmlns:a16="http://schemas.microsoft.com/office/drawing/2014/main" id="{4DB8C074-7C5D-0566-6843-799CF668B5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050">
            <a:extLst>
              <a:ext uri="{FF2B5EF4-FFF2-40B4-BE49-F238E27FC236}">
                <a16:creationId xmlns:a16="http://schemas.microsoft.com/office/drawing/2014/main" id="{7AD5F9F0-E78F-8EA2-0FAA-24692A15D61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1049">
            <a:extLst>
              <a:ext uri="{FF2B5EF4-FFF2-40B4-BE49-F238E27FC236}">
                <a16:creationId xmlns:a16="http://schemas.microsoft.com/office/drawing/2014/main" id="{332359E9-DCB9-F1A7-0AE9-DCDA53F43739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1048">
            <a:extLst>
              <a:ext uri="{FF2B5EF4-FFF2-40B4-BE49-F238E27FC236}">
                <a16:creationId xmlns:a16="http://schemas.microsoft.com/office/drawing/2014/main" id="{90EDD684-A353-DF8C-AE15-1789B3B2233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1047">
            <a:extLst>
              <a:ext uri="{FF2B5EF4-FFF2-40B4-BE49-F238E27FC236}">
                <a16:creationId xmlns:a16="http://schemas.microsoft.com/office/drawing/2014/main" id="{0BE50C44-C372-CD72-5D97-DAB2D657A5FC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78 w 620"/>
              <a:gd name="T1" fmla="*/ 0 h 1104"/>
              <a:gd name="T2" fmla="*/ 39 w 620"/>
              <a:gd name="T3" fmla="*/ 138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1046">
            <a:extLst>
              <a:ext uri="{FF2B5EF4-FFF2-40B4-BE49-F238E27FC236}">
                <a16:creationId xmlns:a16="http://schemas.microsoft.com/office/drawing/2014/main" id="{8B298B5D-2D28-BE51-2B62-C8DD476488E0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31 w 588"/>
              <a:gd name="T1" fmla="*/ 0 h 587"/>
              <a:gd name="T2" fmla="*/ 74 w 588"/>
              <a:gd name="T3" fmla="*/ 73 h 587"/>
              <a:gd name="T4" fmla="*/ 0 w 588"/>
              <a:gd name="T5" fmla="*/ 3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Line 1045">
            <a:extLst>
              <a:ext uri="{FF2B5EF4-FFF2-40B4-BE49-F238E27FC236}">
                <a16:creationId xmlns:a16="http://schemas.microsoft.com/office/drawing/2014/main" id="{F65C5C31-DEF1-DEAC-E3F9-8E3330FB2C85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Freeform 1044">
            <a:extLst>
              <a:ext uri="{FF2B5EF4-FFF2-40B4-BE49-F238E27FC236}">
                <a16:creationId xmlns:a16="http://schemas.microsoft.com/office/drawing/2014/main" id="{AD18E70C-13B4-BD00-27DC-63260C77F276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105 h 885"/>
              <a:gd name="T2" fmla="*/ 0 w 442"/>
              <a:gd name="T3" fmla="*/ 0 h 885"/>
              <a:gd name="T4" fmla="*/ 56 w 442"/>
              <a:gd name="T5" fmla="*/ 11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Line 1043">
            <a:extLst>
              <a:ext uri="{FF2B5EF4-FFF2-40B4-BE49-F238E27FC236}">
                <a16:creationId xmlns:a16="http://schemas.microsoft.com/office/drawing/2014/main" id="{76A5AA76-ED1C-9205-EF6C-2B7FBAB764F6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1042">
            <a:extLst>
              <a:ext uri="{FF2B5EF4-FFF2-40B4-BE49-F238E27FC236}">
                <a16:creationId xmlns:a16="http://schemas.microsoft.com/office/drawing/2014/main" id="{770FFCF5-6BB6-E3D0-3D9D-6C6DA5C9AC8B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1041">
            <a:extLst>
              <a:ext uri="{FF2B5EF4-FFF2-40B4-BE49-F238E27FC236}">
                <a16:creationId xmlns:a16="http://schemas.microsoft.com/office/drawing/2014/main" id="{FE699917-E706-0E6D-E635-FA22BE0C34AD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040">
            <a:extLst>
              <a:ext uri="{FF2B5EF4-FFF2-40B4-BE49-F238E27FC236}">
                <a16:creationId xmlns:a16="http://schemas.microsoft.com/office/drawing/2014/main" id="{0C4635F3-F247-CF2F-8FCF-F35DB6EDC6E0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1039">
            <a:extLst>
              <a:ext uri="{FF2B5EF4-FFF2-40B4-BE49-F238E27FC236}">
                <a16:creationId xmlns:a16="http://schemas.microsoft.com/office/drawing/2014/main" id="{9337EC78-E0C6-989C-E285-B6C96C32A907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1038">
            <a:extLst>
              <a:ext uri="{FF2B5EF4-FFF2-40B4-BE49-F238E27FC236}">
                <a16:creationId xmlns:a16="http://schemas.microsoft.com/office/drawing/2014/main" id="{74DA086F-3895-0B1F-5268-3AC7A5F45D5C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037">
            <a:extLst>
              <a:ext uri="{FF2B5EF4-FFF2-40B4-BE49-F238E27FC236}">
                <a16:creationId xmlns:a16="http://schemas.microsoft.com/office/drawing/2014/main" id="{8A9C93C1-9E53-AE22-E53A-CE1694718687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Freeform 1036">
            <a:extLst>
              <a:ext uri="{FF2B5EF4-FFF2-40B4-BE49-F238E27FC236}">
                <a16:creationId xmlns:a16="http://schemas.microsoft.com/office/drawing/2014/main" id="{AB80A7FB-0192-011E-3975-26C957E40089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8 w 126"/>
              <a:gd name="T3" fmla="*/ 6 h 42"/>
              <a:gd name="T4" fmla="*/ 16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1035">
            <a:extLst>
              <a:ext uri="{FF2B5EF4-FFF2-40B4-BE49-F238E27FC236}">
                <a16:creationId xmlns:a16="http://schemas.microsoft.com/office/drawing/2014/main" id="{EDBE5584-469D-F498-7140-F6276158A5A8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5 h 43"/>
              <a:gd name="T2" fmla="*/ 8 w 126"/>
              <a:gd name="T3" fmla="*/ 0 h 43"/>
              <a:gd name="T4" fmla="*/ 16 w 126"/>
              <a:gd name="T5" fmla="*/ 5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1034">
            <a:extLst>
              <a:ext uri="{FF2B5EF4-FFF2-40B4-BE49-F238E27FC236}">
                <a16:creationId xmlns:a16="http://schemas.microsoft.com/office/drawing/2014/main" id="{056D9039-5616-7D06-7AF8-1A6C1FE35179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1033">
            <a:extLst>
              <a:ext uri="{FF2B5EF4-FFF2-40B4-BE49-F238E27FC236}">
                <a16:creationId xmlns:a16="http://schemas.microsoft.com/office/drawing/2014/main" id="{E304879F-11CC-3F29-7FA4-AB9CB9861B4C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Freeform 1032">
            <a:extLst>
              <a:ext uri="{FF2B5EF4-FFF2-40B4-BE49-F238E27FC236}">
                <a16:creationId xmlns:a16="http://schemas.microsoft.com/office/drawing/2014/main" id="{C993A445-524F-6560-E53F-2D620B40F7EB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354 w 2828"/>
              <a:gd name="T1" fmla="*/ 39 h 312"/>
              <a:gd name="T2" fmla="*/ 0 w 2828"/>
              <a:gd name="T3" fmla="*/ 39 h 312"/>
              <a:gd name="T4" fmla="*/ 138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Line 1031">
            <a:extLst>
              <a:ext uri="{FF2B5EF4-FFF2-40B4-BE49-F238E27FC236}">
                <a16:creationId xmlns:a16="http://schemas.microsoft.com/office/drawing/2014/main" id="{02F2D216-E2C3-365B-560A-CA71A225A6F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Freeform 1030">
            <a:extLst>
              <a:ext uri="{FF2B5EF4-FFF2-40B4-BE49-F238E27FC236}">
                <a16:creationId xmlns:a16="http://schemas.microsoft.com/office/drawing/2014/main" id="{18C8952F-20D9-2755-4E10-A8C74A1D8A1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74 w 591"/>
              <a:gd name="T1" fmla="*/ 44 h 586"/>
              <a:gd name="T2" fmla="*/ 0 w 591"/>
              <a:gd name="T3" fmla="*/ 0 h 586"/>
              <a:gd name="T4" fmla="*/ 43 w 591"/>
              <a:gd name="T5" fmla="*/ 74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Line 1029">
            <a:extLst>
              <a:ext uri="{FF2B5EF4-FFF2-40B4-BE49-F238E27FC236}">
                <a16:creationId xmlns:a16="http://schemas.microsoft.com/office/drawing/2014/main" id="{24786C2C-7F74-8C76-C5E4-60D82708938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Freeform 1028">
            <a:extLst>
              <a:ext uri="{FF2B5EF4-FFF2-40B4-BE49-F238E27FC236}">
                <a16:creationId xmlns:a16="http://schemas.microsoft.com/office/drawing/2014/main" id="{21666031-BB43-E211-858C-42F184B4679D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38 w 1104"/>
              <a:gd name="T3" fmla="*/ 39 h 624"/>
              <a:gd name="T4" fmla="*/ 0 w 1104"/>
              <a:gd name="T5" fmla="*/ 78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1027">
            <a:extLst>
              <a:ext uri="{FF2B5EF4-FFF2-40B4-BE49-F238E27FC236}">
                <a16:creationId xmlns:a16="http://schemas.microsoft.com/office/drawing/2014/main" id="{8FB21C2A-BE3A-5083-AC06-EE1D6F81C2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374650</xdr:colOff>
      <xdr:row>15</xdr:row>
      <xdr:rowOff>6350</xdr:rowOff>
    </xdr:from>
    <xdr:to>
      <xdr:col>3</xdr:col>
      <xdr:colOff>374650</xdr:colOff>
      <xdr:row>15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46EB102B-4CBA-4560-B405-DA4DBA8C8AD5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374650</xdr:colOff>
      <xdr:row>15</xdr:row>
      <xdr:rowOff>146050</xdr:rowOff>
    </xdr:from>
    <xdr:to>
      <xdr:col>3</xdr:col>
      <xdr:colOff>374650</xdr:colOff>
      <xdr:row>15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649DC839-77D6-4DB5-A372-D6925C4D026D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341269</xdr:colOff>
      <xdr:row>39</xdr:row>
      <xdr:rowOff>29361</xdr:rowOff>
    </xdr:from>
    <xdr:to>
      <xdr:col>9</xdr:col>
      <xdr:colOff>566087</xdr:colOff>
      <xdr:row>41</xdr:row>
      <xdr:rowOff>103513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7ED83296-7870-4087-82F1-2FBE571A2B90}"/>
            </a:ext>
          </a:extLst>
        </xdr:cNvPr>
        <xdr:cNvSpPr txBox="1"/>
      </xdr:nvSpPr>
      <xdr:spPr>
        <a:xfrm>
          <a:off x="5121741" y="6876578"/>
          <a:ext cx="1590667" cy="4156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 algn="ctr"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</xdr:txBody>
    </xdr:sp>
    <xdr:clientData/>
  </xdr:twoCellAnchor>
  <xdr:twoCellAnchor>
    <xdr:from>
      <xdr:col>4</xdr:col>
      <xdr:colOff>385333</xdr:colOff>
      <xdr:row>13</xdr:row>
      <xdr:rowOff>79686</xdr:rowOff>
    </xdr:from>
    <xdr:to>
      <xdr:col>12</xdr:col>
      <xdr:colOff>523534</xdr:colOff>
      <xdr:row>34</xdr:row>
      <xdr:rowOff>71887</xdr:rowOff>
    </xdr:to>
    <xdr:grpSp>
      <xdr:nvGrpSpPr>
        <xdr:cNvPr id="546" name="グループ化 545">
          <a:extLst>
            <a:ext uri="{FF2B5EF4-FFF2-40B4-BE49-F238E27FC236}">
              <a16:creationId xmlns:a16="http://schemas.microsoft.com/office/drawing/2014/main" id="{AF98CD89-A0CF-7D07-F2E5-3D4C631E18B0}"/>
            </a:ext>
          </a:extLst>
        </xdr:cNvPr>
        <xdr:cNvGrpSpPr>
          <a:grpSpLocks noChangeAspect="1"/>
        </xdr:cNvGrpSpPr>
      </xdr:nvGrpSpPr>
      <xdr:grpSpPr>
        <a:xfrm>
          <a:off x="3106762" y="2569793"/>
          <a:ext cx="5581058" cy="3706951"/>
          <a:chOff x="2581538" y="3016820"/>
          <a:chExt cx="3935360" cy="2554226"/>
        </a:xfrm>
      </xdr:grpSpPr>
      <xdr:grpSp>
        <xdr:nvGrpSpPr>
          <xdr:cNvPr id="524" name="グループ化 523">
            <a:extLst>
              <a:ext uri="{FF2B5EF4-FFF2-40B4-BE49-F238E27FC236}">
                <a16:creationId xmlns:a16="http://schemas.microsoft.com/office/drawing/2014/main" id="{B7819F8E-199A-BB6A-21E4-D1328E48531D}"/>
              </a:ext>
            </a:extLst>
          </xdr:cNvPr>
          <xdr:cNvGrpSpPr/>
        </xdr:nvGrpSpPr>
        <xdr:grpSpPr>
          <a:xfrm>
            <a:off x="2582502" y="3017786"/>
            <a:ext cx="3933883" cy="2551956"/>
            <a:chOff x="2595561" y="2905125"/>
            <a:chExt cx="3960000" cy="2448000"/>
          </a:xfrm>
        </xdr:grpSpPr>
        <xdr:sp macro="" textlink="">
          <xdr:nvSpPr>
            <xdr:cNvPr id="510" name="正方形/長方形 509">
              <a:extLst>
                <a:ext uri="{FF2B5EF4-FFF2-40B4-BE49-F238E27FC236}">
                  <a16:creationId xmlns:a16="http://schemas.microsoft.com/office/drawing/2014/main" id="{BBFFA3B6-B893-AB93-B05E-00BD4B29F389}"/>
                </a:ext>
              </a:extLst>
            </xdr:cNvPr>
            <xdr:cNvSpPr/>
          </xdr:nvSpPr>
          <xdr:spPr>
            <a:xfrm>
              <a:off x="2595561" y="2905125"/>
              <a:ext cx="3960000" cy="2448000"/>
            </a:xfrm>
            <a:prstGeom prst="rect">
              <a:avLst/>
            </a:prstGeom>
            <a:noFill/>
            <a:ln w="38100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12" name="直線コネクタ 511">
              <a:extLst>
                <a:ext uri="{FF2B5EF4-FFF2-40B4-BE49-F238E27FC236}">
                  <a16:creationId xmlns:a16="http://schemas.microsoft.com/office/drawing/2014/main" id="{8D2FA28E-D965-274F-3598-A772DAA4A0B9}"/>
                </a:ext>
              </a:extLst>
            </xdr:cNvPr>
            <xdr:cNvCxnSpPr>
              <a:stCxn id="510" idx="0"/>
              <a:endCxn id="510" idx="2"/>
            </xdr:cNvCxnSpPr>
          </xdr:nvCxnSpPr>
          <xdr:spPr>
            <a:xfrm>
              <a:off x="4575561" y="2905125"/>
              <a:ext cx="0" cy="2448000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14" name="正方形/長方形 513">
            <a:extLst>
              <a:ext uri="{FF2B5EF4-FFF2-40B4-BE49-F238E27FC236}">
                <a16:creationId xmlns:a16="http://schemas.microsoft.com/office/drawing/2014/main" id="{9E889B82-97BE-59C2-1E62-2C931F36D416}"/>
              </a:ext>
            </a:extLst>
          </xdr:cNvPr>
          <xdr:cNvSpPr/>
        </xdr:nvSpPr>
        <xdr:spPr>
          <a:xfrm>
            <a:off x="4729957" y="3017786"/>
            <a:ext cx="1786941" cy="2551956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3" name="正方形/長方形 512">
            <a:extLst>
              <a:ext uri="{FF2B5EF4-FFF2-40B4-BE49-F238E27FC236}">
                <a16:creationId xmlns:a16="http://schemas.microsoft.com/office/drawing/2014/main" id="{805AE642-261A-4345-7331-21EBB020DB1E}"/>
              </a:ext>
            </a:extLst>
          </xdr:cNvPr>
          <xdr:cNvSpPr/>
        </xdr:nvSpPr>
        <xdr:spPr>
          <a:xfrm>
            <a:off x="2581538" y="3016820"/>
            <a:ext cx="1786942" cy="2553645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2" name="楕円 541">
            <a:extLst>
              <a:ext uri="{FF2B5EF4-FFF2-40B4-BE49-F238E27FC236}">
                <a16:creationId xmlns:a16="http://schemas.microsoft.com/office/drawing/2014/main" id="{B7679049-4AA6-A625-2BD8-300209F88563}"/>
              </a:ext>
            </a:extLst>
          </xdr:cNvPr>
          <xdr:cNvSpPr/>
        </xdr:nvSpPr>
        <xdr:spPr>
          <a:xfrm>
            <a:off x="3220572" y="3083493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1" name="正方形/長方形 520">
            <a:extLst>
              <a:ext uri="{FF2B5EF4-FFF2-40B4-BE49-F238E27FC236}">
                <a16:creationId xmlns:a16="http://schemas.microsoft.com/office/drawing/2014/main" id="{F8DB5BAA-8293-5935-2726-747F84CC189D}"/>
              </a:ext>
            </a:extLst>
          </xdr:cNvPr>
          <xdr:cNvSpPr/>
        </xdr:nvSpPr>
        <xdr:spPr>
          <a:xfrm>
            <a:off x="2951749" y="3016820"/>
            <a:ext cx="1039646" cy="446851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8" name="楕円 537">
            <a:extLst>
              <a:ext uri="{FF2B5EF4-FFF2-40B4-BE49-F238E27FC236}">
                <a16:creationId xmlns:a16="http://schemas.microsoft.com/office/drawing/2014/main" id="{387C9215-E795-C7C7-F43B-2F9EE821AAE1}"/>
              </a:ext>
            </a:extLst>
          </xdr:cNvPr>
          <xdr:cNvSpPr/>
        </xdr:nvSpPr>
        <xdr:spPr>
          <a:xfrm>
            <a:off x="3220572" y="4040584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3" name="楕円 542">
            <a:extLst>
              <a:ext uri="{FF2B5EF4-FFF2-40B4-BE49-F238E27FC236}">
                <a16:creationId xmlns:a16="http://schemas.microsoft.com/office/drawing/2014/main" id="{21182D56-CF05-964E-7D81-AB50FDDF0453}"/>
              </a:ext>
            </a:extLst>
          </xdr:cNvPr>
          <xdr:cNvSpPr/>
        </xdr:nvSpPr>
        <xdr:spPr>
          <a:xfrm>
            <a:off x="5381621" y="3083493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9" name="楕円 538">
            <a:extLst>
              <a:ext uri="{FF2B5EF4-FFF2-40B4-BE49-F238E27FC236}">
                <a16:creationId xmlns:a16="http://schemas.microsoft.com/office/drawing/2014/main" id="{69213E3F-E633-F86F-CDB0-1B7F748B07AE}"/>
              </a:ext>
            </a:extLst>
          </xdr:cNvPr>
          <xdr:cNvSpPr/>
        </xdr:nvSpPr>
        <xdr:spPr>
          <a:xfrm>
            <a:off x="5363384" y="4040584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5" name="正方形/長方形 514">
            <a:extLst>
              <a:ext uri="{FF2B5EF4-FFF2-40B4-BE49-F238E27FC236}">
                <a16:creationId xmlns:a16="http://schemas.microsoft.com/office/drawing/2014/main" id="{288EFA73-914C-50A5-BCD4-28F0E55912D8}"/>
              </a:ext>
            </a:extLst>
          </xdr:cNvPr>
          <xdr:cNvSpPr/>
        </xdr:nvSpPr>
        <xdr:spPr>
          <a:xfrm>
            <a:off x="3243937" y="3016821"/>
            <a:ext cx="463646" cy="151425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8" name="正方形/長方形 527">
            <a:extLst>
              <a:ext uri="{FF2B5EF4-FFF2-40B4-BE49-F238E27FC236}">
                <a16:creationId xmlns:a16="http://schemas.microsoft.com/office/drawing/2014/main" id="{0A734D26-C525-D323-B035-4E76E0E02545}"/>
              </a:ext>
            </a:extLst>
          </xdr:cNvPr>
          <xdr:cNvSpPr/>
        </xdr:nvSpPr>
        <xdr:spPr>
          <a:xfrm>
            <a:off x="5100153" y="3017786"/>
            <a:ext cx="1039647" cy="446851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7" name="正方形/長方形 526">
            <a:extLst>
              <a:ext uri="{FF2B5EF4-FFF2-40B4-BE49-F238E27FC236}">
                <a16:creationId xmlns:a16="http://schemas.microsoft.com/office/drawing/2014/main" id="{14564AE0-C625-2209-63FC-7668BF344954}"/>
              </a:ext>
            </a:extLst>
          </xdr:cNvPr>
          <xdr:cNvSpPr/>
        </xdr:nvSpPr>
        <xdr:spPr>
          <a:xfrm>
            <a:off x="5392338" y="3017787"/>
            <a:ext cx="463647" cy="151425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4" name="楕円 543">
            <a:extLst>
              <a:ext uri="{FF2B5EF4-FFF2-40B4-BE49-F238E27FC236}">
                <a16:creationId xmlns:a16="http://schemas.microsoft.com/office/drawing/2014/main" id="{9162099C-FB4B-319E-EC54-7850328DBC24}"/>
              </a:ext>
            </a:extLst>
          </xdr:cNvPr>
          <xdr:cNvSpPr/>
        </xdr:nvSpPr>
        <xdr:spPr>
          <a:xfrm>
            <a:off x="5363384" y="5003326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1" name="正方形/長方形 530">
            <a:extLst>
              <a:ext uri="{FF2B5EF4-FFF2-40B4-BE49-F238E27FC236}">
                <a16:creationId xmlns:a16="http://schemas.microsoft.com/office/drawing/2014/main" id="{90372A44-8CB5-F342-30FF-B89E8993E170}"/>
              </a:ext>
            </a:extLst>
          </xdr:cNvPr>
          <xdr:cNvSpPr/>
        </xdr:nvSpPr>
        <xdr:spPr>
          <a:xfrm rot="10800000">
            <a:off x="5100156" y="5111646"/>
            <a:ext cx="1039647" cy="453930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0" name="正方形/長方形 529">
            <a:extLst>
              <a:ext uri="{FF2B5EF4-FFF2-40B4-BE49-F238E27FC236}">
                <a16:creationId xmlns:a16="http://schemas.microsoft.com/office/drawing/2014/main" id="{1D885218-8926-EF45-E7A9-CA67A6FB4E63}"/>
              </a:ext>
            </a:extLst>
          </xdr:cNvPr>
          <xdr:cNvSpPr/>
        </xdr:nvSpPr>
        <xdr:spPr>
          <a:xfrm rot="10800000">
            <a:off x="5390407" y="5419966"/>
            <a:ext cx="463647" cy="151079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5" name="楕円 544">
            <a:extLst>
              <a:ext uri="{FF2B5EF4-FFF2-40B4-BE49-F238E27FC236}">
                <a16:creationId xmlns:a16="http://schemas.microsoft.com/office/drawing/2014/main" id="{FF52E495-AB0D-6FBF-58CA-A19FE4F481E1}"/>
              </a:ext>
            </a:extLst>
          </xdr:cNvPr>
          <xdr:cNvSpPr/>
        </xdr:nvSpPr>
        <xdr:spPr>
          <a:xfrm>
            <a:off x="3220572" y="5023810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4" name="正方形/長方形 533">
            <a:extLst>
              <a:ext uri="{FF2B5EF4-FFF2-40B4-BE49-F238E27FC236}">
                <a16:creationId xmlns:a16="http://schemas.microsoft.com/office/drawing/2014/main" id="{D51C706C-3972-3295-62FA-F724BD07E203}"/>
              </a:ext>
            </a:extLst>
          </xdr:cNvPr>
          <xdr:cNvSpPr/>
        </xdr:nvSpPr>
        <xdr:spPr>
          <a:xfrm rot="10800000">
            <a:off x="2951748" y="5117116"/>
            <a:ext cx="1039646" cy="453930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3" name="正方形/長方形 532">
            <a:extLst>
              <a:ext uri="{FF2B5EF4-FFF2-40B4-BE49-F238E27FC236}">
                <a16:creationId xmlns:a16="http://schemas.microsoft.com/office/drawing/2014/main" id="{55291B7A-F81C-13CE-F900-32CD62DCB8B0}"/>
              </a:ext>
            </a:extLst>
          </xdr:cNvPr>
          <xdr:cNvSpPr/>
        </xdr:nvSpPr>
        <xdr:spPr>
          <a:xfrm rot="10800000">
            <a:off x="3242965" y="5419966"/>
            <a:ext cx="463646" cy="151079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482906</xdr:colOff>
      <xdr:row>23</xdr:row>
      <xdr:rowOff>117168</xdr:rowOff>
    </xdr:from>
    <xdr:to>
      <xdr:col>6</xdr:col>
      <xdr:colOff>682297</xdr:colOff>
      <xdr:row>25</xdr:row>
      <xdr:rowOff>110943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E0DA22AF-B82A-4CE6-BC88-C4F31CB91691}"/>
            </a:ext>
          </a:extLst>
        </xdr:cNvPr>
        <xdr:cNvSpPr txBox="1">
          <a:spLocks noChangeArrowheads="1"/>
        </xdr:cNvSpPr>
      </xdr:nvSpPr>
      <xdr:spPr bwMode="auto">
        <a:xfrm>
          <a:off x="3227745" y="4480233"/>
          <a:ext cx="885600" cy="342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9</xdr:col>
      <xdr:colOff>498987</xdr:colOff>
      <xdr:row>23</xdr:row>
      <xdr:rowOff>119625</xdr:rowOff>
    </xdr:from>
    <xdr:to>
      <xdr:col>11</xdr:col>
      <xdr:colOff>13561</xdr:colOff>
      <xdr:row>25</xdr:row>
      <xdr:rowOff>112661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486FF830-67E0-411F-AB37-5ADD5136CEDD}"/>
            </a:ext>
          </a:extLst>
        </xdr:cNvPr>
        <xdr:cNvSpPr txBox="1">
          <a:spLocks noChangeArrowheads="1"/>
        </xdr:cNvSpPr>
      </xdr:nvSpPr>
      <xdr:spPr bwMode="auto">
        <a:xfrm>
          <a:off x="5988664" y="4482690"/>
          <a:ext cx="886994" cy="3412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8</xdr:col>
      <xdr:colOff>208981</xdr:colOff>
      <xdr:row>34</xdr:row>
      <xdr:rowOff>121884</xdr:rowOff>
    </xdr:from>
    <xdr:to>
      <xdr:col>8</xdr:col>
      <xdr:colOff>672474</xdr:colOff>
      <xdr:row>35</xdr:row>
      <xdr:rowOff>74421</xdr:rowOff>
    </xdr:to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691CD0FC-BB78-D23A-B19B-09A2DB324916}"/>
            </a:ext>
          </a:extLst>
        </xdr:cNvPr>
        <xdr:cNvSpPr/>
      </xdr:nvSpPr>
      <xdr:spPr>
        <a:xfrm flipH="1">
          <a:off x="5672377" y="6115445"/>
          <a:ext cx="463493" cy="1232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228673</xdr:colOff>
      <xdr:row>34</xdr:row>
      <xdr:rowOff>166981</xdr:rowOff>
    </xdr:from>
    <xdr:to>
      <xdr:col>8</xdr:col>
      <xdr:colOff>663384</xdr:colOff>
      <xdr:row>35</xdr:row>
      <xdr:rowOff>106346</xdr:rowOff>
    </xdr:to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7C57064F-5453-191C-B31D-C9C132C617C3}"/>
            </a:ext>
          </a:extLst>
        </xdr:cNvPr>
        <xdr:cNvSpPr>
          <a:spLocks noChangeAspect="1"/>
        </xdr:cNvSpPr>
      </xdr:nvSpPr>
      <xdr:spPr>
        <a:xfrm flipH="1">
          <a:off x="5692069" y="6160542"/>
          <a:ext cx="434711" cy="11009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539208</xdr:colOff>
      <xdr:row>36</xdr:row>
      <xdr:rowOff>79468</xdr:rowOff>
    </xdr:from>
    <xdr:to>
      <xdr:col>9</xdr:col>
      <xdr:colOff>181547</xdr:colOff>
      <xdr:row>37</xdr:row>
      <xdr:rowOff>128779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4E54EAED-A9F4-4913-8422-780D0836C614}"/>
            </a:ext>
          </a:extLst>
        </xdr:cNvPr>
        <xdr:cNvSpPr txBox="1"/>
      </xdr:nvSpPr>
      <xdr:spPr>
        <a:xfrm>
          <a:off x="5319680" y="6414492"/>
          <a:ext cx="1008188" cy="220042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  <xdr:twoCellAnchor>
    <xdr:from>
      <xdr:col>3</xdr:col>
      <xdr:colOff>253309</xdr:colOff>
      <xdr:row>9</xdr:row>
      <xdr:rowOff>103390</xdr:rowOff>
    </xdr:from>
    <xdr:to>
      <xdr:col>14</xdr:col>
      <xdr:colOff>512194</xdr:colOff>
      <xdr:row>9</xdr:row>
      <xdr:rowOff>152759</xdr:rowOff>
    </xdr:to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F46C3691-77D5-7915-D10E-C5926257594B}"/>
            </a:ext>
          </a:extLst>
        </xdr:cNvPr>
        <xdr:cNvSpPr/>
      </xdr:nvSpPr>
      <xdr:spPr>
        <a:xfrm>
          <a:off x="2302083" y="1828673"/>
          <a:ext cx="7771054" cy="4936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285193</xdr:colOff>
      <xdr:row>9</xdr:row>
      <xdr:rowOff>119198</xdr:rowOff>
    </xdr:from>
    <xdr:to>
      <xdr:col>13</xdr:col>
      <xdr:colOff>330912</xdr:colOff>
      <xdr:row>39</xdr:row>
      <xdr:rowOff>8985</xdr:rowOff>
    </xdr:to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53B49F48-B3AB-AE6B-4FF2-7326AAE7C14F}"/>
            </a:ext>
          </a:extLst>
        </xdr:cNvPr>
        <xdr:cNvSpPr>
          <a:spLocks/>
        </xdr:cNvSpPr>
      </xdr:nvSpPr>
      <xdr:spPr>
        <a:xfrm rot="5400000">
          <a:off x="6680211" y="4327482"/>
          <a:ext cx="5011721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3</xdr:col>
      <xdr:colOff>242972</xdr:colOff>
      <xdr:row>9</xdr:row>
      <xdr:rowOff>142057</xdr:rowOff>
    </xdr:from>
    <xdr:to>
      <xdr:col>3</xdr:col>
      <xdr:colOff>288691</xdr:colOff>
      <xdr:row>37</xdr:row>
      <xdr:rowOff>8989</xdr:rowOff>
    </xdr:to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F4CA003D-990C-EDA8-FEA6-C4BC7784D3E4}"/>
            </a:ext>
          </a:extLst>
        </xdr:cNvPr>
        <xdr:cNvSpPr/>
      </xdr:nvSpPr>
      <xdr:spPr>
        <a:xfrm rot="5400000">
          <a:off x="-9096" y="4168182"/>
          <a:ext cx="4647404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113419</xdr:colOff>
      <xdr:row>35</xdr:row>
      <xdr:rowOff>119611</xdr:rowOff>
    </xdr:from>
    <xdr:to>
      <xdr:col>13</xdr:col>
      <xdr:colOff>257419</xdr:colOff>
      <xdr:row>36</xdr:row>
      <xdr:rowOff>130278</xdr:rowOff>
    </xdr:to>
    <xdr:sp macro="" textlink="">
      <xdr:nvSpPr>
        <xdr:cNvPr id="565" name="正方形/長方形 564">
          <a:extLst>
            <a:ext uri="{FF2B5EF4-FFF2-40B4-BE49-F238E27FC236}">
              <a16:creationId xmlns:a16="http://schemas.microsoft.com/office/drawing/2014/main" id="{9FA4E155-59B3-86BA-C729-C522FC0BE079}"/>
            </a:ext>
          </a:extLst>
        </xdr:cNvPr>
        <xdr:cNvSpPr/>
      </xdr:nvSpPr>
      <xdr:spPr>
        <a:xfrm>
          <a:off x="8991438" y="6283903"/>
          <a:ext cx="144000" cy="181399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113419</xdr:colOff>
      <xdr:row>36</xdr:row>
      <xdr:rowOff>154358</xdr:rowOff>
    </xdr:from>
    <xdr:to>
      <xdr:col>13</xdr:col>
      <xdr:colOff>257419</xdr:colOff>
      <xdr:row>37</xdr:row>
      <xdr:rowOff>165025</xdr:rowOff>
    </xdr:to>
    <xdr:sp macro="" textlink="">
      <xdr:nvSpPr>
        <xdr:cNvPr id="566" name="正方形/長方形 565">
          <a:extLst>
            <a:ext uri="{FF2B5EF4-FFF2-40B4-BE49-F238E27FC236}">
              <a16:creationId xmlns:a16="http://schemas.microsoft.com/office/drawing/2014/main" id="{9CE1E00E-2ED0-D6D2-F382-80AC48C70478}"/>
            </a:ext>
          </a:extLst>
        </xdr:cNvPr>
        <xdr:cNvSpPr/>
      </xdr:nvSpPr>
      <xdr:spPr>
        <a:xfrm>
          <a:off x="8991438" y="6489382"/>
          <a:ext cx="144000" cy="181398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386232</xdr:colOff>
      <xdr:row>38</xdr:row>
      <xdr:rowOff>36979</xdr:rowOff>
    </xdr:from>
    <xdr:to>
      <xdr:col>5</xdr:col>
      <xdr:colOff>530232</xdr:colOff>
      <xdr:row>39</xdr:row>
      <xdr:rowOff>47646</xdr:rowOff>
    </xdr:to>
    <xdr:sp macro="" textlink="">
      <xdr:nvSpPr>
        <xdr:cNvPr id="568" name="正方形/長方形 567">
          <a:extLst>
            <a:ext uri="{FF2B5EF4-FFF2-40B4-BE49-F238E27FC236}">
              <a16:creationId xmlns:a16="http://schemas.microsoft.com/office/drawing/2014/main" id="{843EEE78-7C4F-4358-8B54-9B8F6FA3B1AC}"/>
            </a:ext>
          </a:extLst>
        </xdr:cNvPr>
        <xdr:cNvSpPr/>
      </xdr:nvSpPr>
      <xdr:spPr>
        <a:xfrm>
          <a:off x="3126007" y="6907822"/>
          <a:ext cx="144000" cy="181903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386232</xdr:colOff>
      <xdr:row>39</xdr:row>
      <xdr:rowOff>74080</xdr:rowOff>
    </xdr:from>
    <xdr:to>
      <xdr:col>5</xdr:col>
      <xdr:colOff>530232</xdr:colOff>
      <xdr:row>40</xdr:row>
      <xdr:rowOff>84746</xdr:rowOff>
    </xdr:to>
    <xdr:sp macro="" textlink="">
      <xdr:nvSpPr>
        <xdr:cNvPr id="569" name="正方形/長方形 568">
          <a:extLst>
            <a:ext uri="{FF2B5EF4-FFF2-40B4-BE49-F238E27FC236}">
              <a16:creationId xmlns:a16="http://schemas.microsoft.com/office/drawing/2014/main" id="{CEA56091-76CF-4197-9733-0848FB0D29FF}"/>
            </a:ext>
          </a:extLst>
        </xdr:cNvPr>
        <xdr:cNvSpPr/>
      </xdr:nvSpPr>
      <xdr:spPr>
        <a:xfrm>
          <a:off x="3126007" y="7116159"/>
          <a:ext cx="144000" cy="181902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183083</xdr:colOff>
      <xdr:row>38</xdr:row>
      <xdr:rowOff>39169</xdr:rowOff>
    </xdr:from>
    <xdr:to>
      <xdr:col>5</xdr:col>
      <xdr:colOff>363083</xdr:colOff>
      <xdr:row>39</xdr:row>
      <xdr:rowOff>13836</xdr:rowOff>
    </xdr:to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5A3A2EA0-DDB3-4212-B1E0-E78D9B1C1C63}"/>
            </a:ext>
          </a:extLst>
        </xdr:cNvPr>
        <xdr:cNvSpPr/>
      </xdr:nvSpPr>
      <xdr:spPr>
        <a:xfrm rot="5400000">
          <a:off x="2952750" y="6815669"/>
          <a:ext cx="144000" cy="180000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675624</xdr:colOff>
      <xdr:row>38</xdr:row>
      <xdr:rowOff>39165</xdr:rowOff>
    </xdr:from>
    <xdr:to>
      <xdr:col>5</xdr:col>
      <xdr:colOff>167707</xdr:colOff>
      <xdr:row>39</xdr:row>
      <xdr:rowOff>13832</xdr:rowOff>
    </xdr:to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BDE97EDD-F77F-19BA-95A6-847C573E84C3}"/>
            </a:ext>
          </a:extLst>
        </xdr:cNvPr>
        <xdr:cNvSpPr/>
      </xdr:nvSpPr>
      <xdr:spPr>
        <a:xfrm rot="5400000">
          <a:off x="2746017" y="6894446"/>
          <a:ext cx="145903" cy="177027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22327</xdr:colOff>
      <xdr:row>38</xdr:row>
      <xdr:rowOff>39166</xdr:rowOff>
    </xdr:from>
    <xdr:to>
      <xdr:col>4</xdr:col>
      <xdr:colOff>382327</xdr:colOff>
      <xdr:row>39</xdr:row>
      <xdr:rowOff>13833</xdr:rowOff>
    </xdr:to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E95A9685-A604-CE0E-34B0-ABB8F8D1FBC1}"/>
            </a:ext>
          </a:extLst>
        </xdr:cNvPr>
        <xdr:cNvSpPr/>
      </xdr:nvSpPr>
      <xdr:spPr>
        <a:xfrm rot="5400000">
          <a:off x="2169473" y="6872734"/>
          <a:ext cx="147849" cy="360000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316273</xdr:colOff>
      <xdr:row>39</xdr:row>
      <xdr:rowOff>67745</xdr:rowOff>
    </xdr:from>
    <xdr:to>
      <xdr:col>5</xdr:col>
      <xdr:colOff>361992</xdr:colOff>
      <xdr:row>43</xdr:row>
      <xdr:rowOff>116819</xdr:rowOff>
    </xdr:to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BBB3053F-5565-4AFA-BBD0-DE4A2BF1A5E0}"/>
            </a:ext>
          </a:extLst>
        </xdr:cNvPr>
        <xdr:cNvSpPr/>
      </xdr:nvSpPr>
      <xdr:spPr>
        <a:xfrm rot="5400000">
          <a:off x="3387756" y="7258102"/>
          <a:ext cx="731999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1</xdr:col>
      <xdr:colOff>32833</xdr:colOff>
      <xdr:row>39</xdr:row>
      <xdr:rowOff>38742</xdr:rowOff>
    </xdr:from>
    <xdr:to>
      <xdr:col>5</xdr:col>
      <xdr:colOff>359572</xdr:colOff>
      <xdr:row>39</xdr:row>
      <xdr:rowOff>74609</xdr:rowOff>
    </xdr:to>
    <xdr:sp macro="" textlink="">
      <xdr:nvSpPr>
        <xdr:cNvPr id="588" name="正方形/長方形 587">
          <a:extLst>
            <a:ext uri="{FF2B5EF4-FFF2-40B4-BE49-F238E27FC236}">
              <a16:creationId xmlns:a16="http://schemas.microsoft.com/office/drawing/2014/main" id="{F003A537-1556-4546-B053-BC8A9B11FC20}"/>
            </a:ext>
          </a:extLst>
        </xdr:cNvPr>
        <xdr:cNvSpPr/>
      </xdr:nvSpPr>
      <xdr:spPr>
        <a:xfrm>
          <a:off x="715758" y="6885959"/>
          <a:ext cx="3058437" cy="35867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5</xdr:col>
      <xdr:colOff>333520</xdr:colOff>
      <xdr:row>39</xdr:row>
      <xdr:rowOff>102727</xdr:rowOff>
    </xdr:from>
    <xdr:to>
      <xdr:col>5</xdr:col>
      <xdr:colOff>358631</xdr:colOff>
      <xdr:row>39</xdr:row>
      <xdr:rowOff>156527</xdr:rowOff>
    </xdr:to>
    <xdr:sp macro="" textlink="">
      <xdr:nvSpPr>
        <xdr:cNvPr id="589" name="正方形/長方形 588">
          <a:extLst>
            <a:ext uri="{FF2B5EF4-FFF2-40B4-BE49-F238E27FC236}">
              <a16:creationId xmlns:a16="http://schemas.microsoft.com/office/drawing/2014/main" id="{286803C8-1CDD-4237-BAC9-5EEE6F8204E0}"/>
            </a:ext>
          </a:extLst>
        </xdr:cNvPr>
        <xdr:cNvSpPr/>
      </xdr:nvSpPr>
      <xdr:spPr>
        <a:xfrm rot="5400000">
          <a:off x="3040605" y="7229896"/>
          <a:ext cx="53800" cy="25111"/>
        </a:xfrm>
        <a:prstGeom prst="rect">
          <a:avLst/>
        </a:prstGeom>
        <a:solidFill>
          <a:schemeClr val="accent6">
            <a:lumMod val="50000"/>
          </a:schemeClr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3</xdr:col>
      <xdr:colOff>549171</xdr:colOff>
      <xdr:row>10</xdr:row>
      <xdr:rowOff>47108</xdr:rowOff>
    </xdr:from>
    <xdr:to>
      <xdr:col>4</xdr:col>
      <xdr:colOff>74512</xdr:colOff>
      <xdr:row>11</xdr:row>
      <xdr:rowOff>86813</xdr:rowOff>
    </xdr:to>
    <xdr:grpSp>
      <xdr:nvGrpSpPr>
        <xdr:cNvPr id="609" name="グループ化 608">
          <a:extLst>
            <a:ext uri="{FF2B5EF4-FFF2-40B4-BE49-F238E27FC236}">
              <a16:creationId xmlns:a16="http://schemas.microsoft.com/office/drawing/2014/main" id="{033AF376-49C8-2AAB-BD30-CF48E84040FF}"/>
            </a:ext>
          </a:extLst>
        </xdr:cNvPr>
        <xdr:cNvGrpSpPr/>
      </xdr:nvGrpSpPr>
      <xdr:grpSpPr>
        <a:xfrm>
          <a:off x="2590242" y="2006537"/>
          <a:ext cx="205699" cy="216597"/>
          <a:chOff x="2021135" y="2463900"/>
          <a:chExt cx="250408" cy="251190"/>
        </a:xfrm>
      </xdr:grpSpPr>
      <xdr:sp macro="" textlink="">
        <xdr:nvSpPr>
          <xdr:cNvPr id="597" name="正方形/長方形 596">
            <a:extLst>
              <a:ext uri="{FF2B5EF4-FFF2-40B4-BE49-F238E27FC236}">
                <a16:creationId xmlns:a16="http://schemas.microsoft.com/office/drawing/2014/main" id="{1A62B223-5F52-E217-250A-831884678664}"/>
              </a:ext>
            </a:extLst>
          </xdr:cNvPr>
          <xdr:cNvSpPr/>
        </xdr:nvSpPr>
        <xdr:spPr>
          <a:xfrm>
            <a:off x="2026904" y="2467376"/>
            <a:ext cx="239979" cy="240761"/>
          </a:xfrm>
          <a:prstGeom prst="rect">
            <a:avLst/>
          </a:prstGeom>
          <a:solidFill>
            <a:schemeClr val="bg1">
              <a:lumMod val="7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99" name="直線コネクタ 598">
            <a:extLst>
              <a:ext uri="{FF2B5EF4-FFF2-40B4-BE49-F238E27FC236}">
                <a16:creationId xmlns:a16="http://schemas.microsoft.com/office/drawing/2014/main" id="{F9652683-123D-A91A-A854-8913F8071AB7}"/>
              </a:ext>
            </a:extLst>
          </xdr:cNvPr>
          <xdr:cNvCxnSpPr/>
        </xdr:nvCxnSpPr>
        <xdr:spPr>
          <a:xfrm rot="21540000">
            <a:off x="2026905" y="2463900"/>
            <a:ext cx="239979" cy="25119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直線コネクタ 599">
            <a:extLst>
              <a:ext uri="{FF2B5EF4-FFF2-40B4-BE49-F238E27FC236}">
                <a16:creationId xmlns:a16="http://schemas.microsoft.com/office/drawing/2014/main" id="{27837EF0-C23F-45BB-B7DB-54BF162CCCFF}"/>
              </a:ext>
            </a:extLst>
          </xdr:cNvPr>
          <xdr:cNvCxnSpPr/>
        </xdr:nvCxnSpPr>
        <xdr:spPr>
          <a:xfrm rot="5340000">
            <a:off x="2025958" y="2463735"/>
            <a:ext cx="240761" cy="25040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422922</xdr:colOff>
      <xdr:row>42</xdr:row>
      <xdr:rowOff>71886</xdr:rowOff>
    </xdr:from>
    <xdr:to>
      <xdr:col>14</xdr:col>
      <xdr:colOff>170732</xdr:colOff>
      <xdr:row>43</xdr:row>
      <xdr:rowOff>125797</xdr:rowOff>
    </xdr:to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02F4ED53-4A06-0120-0385-53DF2762FAB0}"/>
            </a:ext>
          </a:extLst>
        </xdr:cNvPr>
        <xdr:cNvSpPr/>
      </xdr:nvSpPr>
      <xdr:spPr>
        <a:xfrm flipV="1">
          <a:off x="3837545" y="7431296"/>
          <a:ext cx="5894130" cy="224643"/>
        </a:xfrm>
        <a:prstGeom prst="rect">
          <a:avLst/>
        </a:prstGeom>
        <a:solidFill>
          <a:srgbClr val="1DEF27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87762</xdr:colOff>
      <xdr:row>40</xdr:row>
      <xdr:rowOff>165904</xdr:rowOff>
    </xdr:from>
    <xdr:to>
      <xdr:col>5</xdr:col>
      <xdr:colOff>110163</xdr:colOff>
      <xdr:row>43</xdr:row>
      <xdr:rowOff>107827</xdr:rowOff>
    </xdr:to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4FAE5C48-FAA1-EBE9-059D-75083F303B65}"/>
            </a:ext>
          </a:extLst>
        </xdr:cNvPr>
        <xdr:cNvSpPr/>
      </xdr:nvSpPr>
      <xdr:spPr>
        <a:xfrm flipV="1">
          <a:off x="770687" y="7183852"/>
          <a:ext cx="2754099" cy="454117"/>
        </a:xfrm>
        <a:prstGeom prst="rect">
          <a:avLst/>
        </a:prstGeom>
        <a:solidFill>
          <a:srgbClr val="1DEF27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361803</xdr:colOff>
      <xdr:row>37</xdr:row>
      <xdr:rowOff>133834</xdr:rowOff>
    </xdr:from>
    <xdr:to>
      <xdr:col>10</xdr:col>
      <xdr:colOff>38879</xdr:colOff>
      <xdr:row>38</xdr:row>
      <xdr:rowOff>109006</xdr:rowOff>
    </xdr:to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24A9A8B7-DD9A-B5CC-1036-ED9B429F3BC6}"/>
            </a:ext>
          </a:extLst>
        </xdr:cNvPr>
        <xdr:cNvSpPr/>
      </xdr:nvSpPr>
      <xdr:spPr>
        <a:xfrm rot="5400000">
          <a:off x="6615172" y="6532541"/>
          <a:ext cx="145903" cy="360000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62354</xdr:colOff>
      <xdr:row>37</xdr:row>
      <xdr:rowOff>133834</xdr:rowOff>
    </xdr:from>
    <xdr:to>
      <xdr:col>10</xdr:col>
      <xdr:colOff>424921</xdr:colOff>
      <xdr:row>38</xdr:row>
      <xdr:rowOff>109006</xdr:rowOff>
    </xdr:to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FB4660B6-CEF8-874C-C041-2DF78E711996}"/>
            </a:ext>
          </a:extLst>
        </xdr:cNvPr>
        <xdr:cNvSpPr/>
      </xdr:nvSpPr>
      <xdr:spPr>
        <a:xfrm rot="5400000">
          <a:off x="6999931" y="6531257"/>
          <a:ext cx="145903" cy="362567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452030</xdr:colOff>
      <xdr:row>37</xdr:row>
      <xdr:rowOff>133835</xdr:rowOff>
    </xdr:from>
    <xdr:to>
      <xdr:col>11</xdr:col>
      <xdr:colOff>131673</xdr:colOff>
      <xdr:row>38</xdr:row>
      <xdr:rowOff>109007</xdr:rowOff>
    </xdr:to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C290B8AC-6B14-08F6-A321-49B92589AF40}"/>
            </a:ext>
          </a:extLst>
        </xdr:cNvPr>
        <xdr:cNvSpPr/>
      </xdr:nvSpPr>
      <xdr:spPr>
        <a:xfrm rot="5400000">
          <a:off x="7389607" y="6531258"/>
          <a:ext cx="145903" cy="362568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519057</xdr:colOff>
      <xdr:row>38</xdr:row>
      <xdr:rowOff>85620</xdr:rowOff>
    </xdr:from>
    <xdr:to>
      <xdr:col>4</xdr:col>
      <xdr:colOff>660009</xdr:colOff>
      <xdr:row>39</xdr:row>
      <xdr:rowOff>13831</xdr:rowOff>
    </xdr:to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86680FB9-D4E1-AE75-1C4D-9B87E6F09A2B}"/>
            </a:ext>
          </a:extLst>
        </xdr:cNvPr>
        <xdr:cNvSpPr/>
      </xdr:nvSpPr>
      <xdr:spPr>
        <a:xfrm rot="5400000">
          <a:off x="2594640" y="6935711"/>
          <a:ext cx="99447" cy="140952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507969</xdr:colOff>
      <xdr:row>11</xdr:row>
      <xdr:rowOff>123715</xdr:rowOff>
    </xdr:from>
    <xdr:to>
      <xdr:col>2</xdr:col>
      <xdr:colOff>225949</xdr:colOff>
      <xdr:row>16</xdr:row>
      <xdr:rowOff>10278</xdr:rowOff>
    </xdr:to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7B16B558-6BC2-63A4-5582-99EE1EB03FA6}"/>
            </a:ext>
          </a:extLst>
        </xdr:cNvPr>
        <xdr:cNvSpPr>
          <a:spLocks noChangeAspect="1"/>
        </xdr:cNvSpPr>
      </xdr:nvSpPr>
      <xdr:spPr>
        <a:xfrm>
          <a:off x="1190894" y="2190460"/>
          <a:ext cx="400904" cy="74021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倉　庫</a:t>
          </a:r>
        </a:p>
      </xdr:txBody>
    </xdr:sp>
    <xdr:clientData/>
  </xdr:twoCellAnchor>
  <xdr:twoCellAnchor>
    <xdr:from>
      <xdr:col>1</xdr:col>
      <xdr:colOff>515899</xdr:colOff>
      <xdr:row>23</xdr:row>
      <xdr:rowOff>7852</xdr:rowOff>
    </xdr:from>
    <xdr:to>
      <xdr:col>2</xdr:col>
      <xdr:colOff>320762</xdr:colOff>
      <xdr:row>29</xdr:row>
      <xdr:rowOff>55770</xdr:rowOff>
    </xdr:to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E4A8518A-9B82-0ACD-83AB-C29AA18747BC}"/>
            </a:ext>
          </a:extLst>
        </xdr:cNvPr>
        <xdr:cNvSpPr>
          <a:spLocks noChangeAspect="1"/>
        </xdr:cNvSpPr>
      </xdr:nvSpPr>
      <xdr:spPr>
        <a:xfrm>
          <a:off x="1198824" y="4123371"/>
          <a:ext cx="487787" cy="107230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</a:rPr>
            <a:t>TR</a:t>
          </a:r>
          <a:r>
            <a:rPr kumimoji="1" lang="ja-JP" altLang="en-US" sz="1050">
              <a:solidFill>
                <a:schemeClr val="tx1"/>
              </a:solidFill>
            </a:rPr>
            <a:t>ルーム</a:t>
          </a:r>
        </a:p>
      </xdr:txBody>
    </xdr:sp>
    <xdr:clientData/>
  </xdr:twoCellAnchor>
  <xdr:twoCellAnchor>
    <xdr:from>
      <xdr:col>2</xdr:col>
      <xdr:colOff>557123</xdr:colOff>
      <xdr:row>6</xdr:row>
      <xdr:rowOff>167589</xdr:rowOff>
    </xdr:from>
    <xdr:to>
      <xdr:col>14</xdr:col>
      <xdr:colOff>449292</xdr:colOff>
      <xdr:row>9</xdr:row>
      <xdr:rowOff>84168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E9E26C-3F01-D5B8-1013-05F0F30E45A4}"/>
            </a:ext>
          </a:extLst>
        </xdr:cNvPr>
        <xdr:cNvSpPr/>
      </xdr:nvSpPr>
      <xdr:spPr>
        <a:xfrm>
          <a:off x="1922972" y="1380679"/>
          <a:ext cx="8087263" cy="428772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防風林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486169</xdr:colOff>
      <xdr:row>11</xdr:row>
      <xdr:rowOff>119734</xdr:rowOff>
    </xdr:from>
    <xdr:to>
      <xdr:col>2</xdr:col>
      <xdr:colOff>673939</xdr:colOff>
      <xdr:row>31</xdr:row>
      <xdr:rowOff>152759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5B517650-3F25-16C5-BF44-D96DD7B877FD}"/>
            </a:ext>
          </a:extLst>
        </xdr:cNvPr>
        <xdr:cNvSpPr/>
      </xdr:nvSpPr>
      <xdr:spPr>
        <a:xfrm rot="5400000">
          <a:off x="222079" y="3816418"/>
          <a:ext cx="3447648" cy="18777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488147</xdr:colOff>
      <xdr:row>16</xdr:row>
      <xdr:rowOff>87365</xdr:rowOff>
    </xdr:from>
    <xdr:to>
      <xdr:col>2</xdr:col>
      <xdr:colOff>668147</xdr:colOff>
      <xdr:row>18</xdr:row>
      <xdr:rowOff>105903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F45B612-3657-2D6F-819C-F2BF11FD088A}"/>
            </a:ext>
          </a:extLst>
        </xdr:cNvPr>
        <xdr:cNvSpPr>
          <a:spLocks/>
        </xdr:cNvSpPr>
      </xdr:nvSpPr>
      <xdr:spPr>
        <a:xfrm>
          <a:off x="1853996" y="3007766"/>
          <a:ext cx="180000" cy="3600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676448</xdr:colOff>
      <xdr:row>11</xdr:row>
      <xdr:rowOff>140116</xdr:rowOff>
    </xdr:from>
    <xdr:to>
      <xdr:col>3</xdr:col>
      <xdr:colOff>245523</xdr:colOff>
      <xdr:row>38</xdr:row>
      <xdr:rowOff>152759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16EBE11-42D3-BC15-A13A-B47E8A8EACA5}"/>
            </a:ext>
          </a:extLst>
        </xdr:cNvPr>
        <xdr:cNvSpPr/>
      </xdr:nvSpPr>
      <xdr:spPr>
        <a:xfrm>
          <a:off x="2042297" y="2206861"/>
          <a:ext cx="252000" cy="46223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515048</xdr:colOff>
      <xdr:row>16</xdr:row>
      <xdr:rowOff>84347</xdr:rowOff>
    </xdr:from>
    <xdr:to>
      <xdr:col>2</xdr:col>
      <xdr:colOff>637451</xdr:colOff>
      <xdr:row>18</xdr:row>
      <xdr:rowOff>102885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BA41DEDB-CE32-516F-0A96-C61B5A67D8E5}"/>
            </a:ext>
          </a:extLst>
        </xdr:cNvPr>
        <xdr:cNvGrpSpPr/>
      </xdr:nvGrpSpPr>
      <xdr:grpSpPr>
        <a:xfrm>
          <a:off x="1875762" y="3105133"/>
          <a:ext cx="122403" cy="372323"/>
          <a:chOff x="1424230" y="3601210"/>
          <a:chExt cx="127835" cy="657403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E10869F0-C853-98D6-BBBA-AC7F53E06857}"/>
              </a:ext>
            </a:extLst>
          </xdr:cNvPr>
          <xdr:cNvCxnSpPr/>
        </xdr:nvCxnSpPr>
        <xdr:spPr>
          <a:xfrm>
            <a:off x="1424230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7C6752C5-8C8C-4D8D-03B8-0BABD4FA2F1F}"/>
              </a:ext>
            </a:extLst>
          </xdr:cNvPr>
          <xdr:cNvCxnSpPr/>
        </xdr:nvCxnSpPr>
        <xdr:spPr>
          <a:xfrm>
            <a:off x="1465347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52CA8327-7BE0-A99F-105F-3B4A203F5B4F}"/>
              </a:ext>
            </a:extLst>
          </xdr:cNvPr>
          <xdr:cNvCxnSpPr/>
        </xdr:nvCxnSpPr>
        <xdr:spPr>
          <a:xfrm>
            <a:off x="1509779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FC2F0F58-986A-F29B-2A74-3B708F5CFDBB}"/>
              </a:ext>
            </a:extLst>
          </xdr:cNvPr>
          <xdr:cNvCxnSpPr/>
        </xdr:nvCxnSpPr>
        <xdr:spPr>
          <a:xfrm>
            <a:off x="1552065" y="3604224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480900</xdr:colOff>
      <xdr:row>24</xdr:row>
      <xdr:rowOff>94662</xdr:rowOff>
    </xdr:from>
    <xdr:to>
      <xdr:col>2</xdr:col>
      <xdr:colOff>660900</xdr:colOff>
      <xdr:row>25</xdr:row>
      <xdr:rowOff>139931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3C7D5BA-0796-7C9A-19D9-3B12AC7F7749}"/>
            </a:ext>
          </a:extLst>
        </xdr:cNvPr>
        <xdr:cNvSpPr/>
      </xdr:nvSpPr>
      <xdr:spPr>
        <a:xfrm>
          <a:off x="1846749" y="4380912"/>
          <a:ext cx="180000" cy="2160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357044</xdr:colOff>
      <xdr:row>9</xdr:row>
      <xdr:rowOff>6522</xdr:rowOff>
    </xdr:from>
    <xdr:to>
      <xdr:col>3</xdr:col>
      <xdr:colOff>251195</xdr:colOff>
      <xdr:row>14</xdr:row>
      <xdr:rowOff>88866</xdr:rowOff>
    </xdr:to>
    <xdr:sp macro="" textlink="">
      <xdr:nvSpPr>
        <xdr:cNvPr id="49" name="アーチ 48">
          <a:extLst>
            <a:ext uri="{FF2B5EF4-FFF2-40B4-BE49-F238E27FC236}">
              <a16:creationId xmlns:a16="http://schemas.microsoft.com/office/drawing/2014/main" id="{EF5E0E8A-6ACC-CCD9-18A5-CFCC5CD3C969}"/>
            </a:ext>
          </a:extLst>
        </xdr:cNvPr>
        <xdr:cNvSpPr/>
      </xdr:nvSpPr>
      <xdr:spPr>
        <a:xfrm rot="822639">
          <a:off x="1039969" y="1731805"/>
          <a:ext cx="1260000" cy="936000"/>
        </a:xfrm>
        <a:prstGeom prst="blockArc">
          <a:avLst>
            <a:gd name="adj1" fmla="val 16075585"/>
            <a:gd name="adj2" fmla="val 0"/>
            <a:gd name="adj3" fmla="val 25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436417</xdr:colOff>
      <xdr:row>8</xdr:row>
      <xdr:rowOff>168266</xdr:rowOff>
    </xdr:from>
    <xdr:to>
      <xdr:col>2</xdr:col>
      <xdr:colOff>473493</xdr:colOff>
      <xdr:row>10</xdr:row>
      <xdr:rowOff>42804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CCB680-F25A-366C-FE43-50882B5AF2FE}"/>
            </a:ext>
          </a:extLst>
        </xdr:cNvPr>
        <xdr:cNvSpPr/>
      </xdr:nvSpPr>
      <xdr:spPr>
        <a:xfrm rot="16522517">
          <a:off x="1371342" y="1470818"/>
          <a:ext cx="216000" cy="7200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314505</xdr:colOff>
      <xdr:row>7</xdr:row>
      <xdr:rowOff>7576</xdr:rowOff>
    </xdr:from>
    <xdr:to>
      <xdr:col>1</xdr:col>
      <xdr:colOff>493205</xdr:colOff>
      <xdr:row>38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2A8E8FED-1914-556F-8BB6-29B84756EC12}"/>
            </a:ext>
          </a:extLst>
        </xdr:cNvPr>
        <xdr:cNvSpPr/>
      </xdr:nvSpPr>
      <xdr:spPr>
        <a:xfrm>
          <a:off x="314505" y="1391397"/>
          <a:ext cx="861625" cy="5285089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351853</xdr:colOff>
      <xdr:row>33</xdr:row>
      <xdr:rowOff>105310</xdr:rowOff>
    </xdr:from>
    <xdr:to>
      <xdr:col>5</xdr:col>
      <xdr:colOff>612064</xdr:colOff>
      <xdr:row>38</xdr:row>
      <xdr:rowOff>165458</xdr:rowOff>
    </xdr:to>
    <xdr:sp macro="" textlink="">
      <xdr:nvSpPr>
        <xdr:cNvPr id="52" name="アーチ 51">
          <a:extLst>
            <a:ext uri="{FF2B5EF4-FFF2-40B4-BE49-F238E27FC236}">
              <a16:creationId xmlns:a16="http://schemas.microsoft.com/office/drawing/2014/main" id="{2E67F570-8B23-04FB-7655-1914C142AE39}"/>
            </a:ext>
          </a:extLst>
        </xdr:cNvPr>
        <xdr:cNvSpPr/>
      </xdr:nvSpPr>
      <xdr:spPr>
        <a:xfrm rot="11123582">
          <a:off x="351853" y="5928140"/>
          <a:ext cx="3674834" cy="913804"/>
        </a:xfrm>
        <a:prstGeom prst="blockArc">
          <a:avLst>
            <a:gd name="adj1" fmla="val 16855120"/>
            <a:gd name="adj2" fmla="val 0"/>
            <a:gd name="adj3" fmla="val 25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566988</xdr:colOff>
      <xdr:row>32</xdr:row>
      <xdr:rowOff>35180</xdr:rowOff>
    </xdr:from>
    <xdr:to>
      <xdr:col>5</xdr:col>
      <xdr:colOff>405407</xdr:colOff>
      <xdr:row>38</xdr:row>
      <xdr:rowOff>43055</xdr:rowOff>
    </xdr:to>
    <xdr:sp macro="" textlink="">
      <xdr:nvSpPr>
        <xdr:cNvPr id="53" name="アーチ 52">
          <a:extLst>
            <a:ext uri="{FF2B5EF4-FFF2-40B4-BE49-F238E27FC236}">
              <a16:creationId xmlns:a16="http://schemas.microsoft.com/office/drawing/2014/main" id="{C40C7741-9DA1-800C-B121-3F230CA61DEF}"/>
            </a:ext>
          </a:extLst>
        </xdr:cNvPr>
        <xdr:cNvSpPr>
          <a:spLocks noChangeAspect="1"/>
        </xdr:cNvSpPr>
      </xdr:nvSpPr>
      <xdr:spPr>
        <a:xfrm rot="11295809">
          <a:off x="566988" y="5687279"/>
          <a:ext cx="3253042" cy="1032262"/>
        </a:xfrm>
        <a:prstGeom prst="blockArc">
          <a:avLst>
            <a:gd name="adj1" fmla="val 16943560"/>
            <a:gd name="adj2" fmla="val 0"/>
            <a:gd name="adj3" fmla="val 25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363246</xdr:colOff>
      <xdr:row>10</xdr:row>
      <xdr:rowOff>95849</xdr:rowOff>
    </xdr:from>
    <xdr:to>
      <xdr:col>14</xdr:col>
      <xdr:colOff>670945</xdr:colOff>
      <xdr:row>35</xdr:row>
      <xdr:rowOff>80873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3154F2FC-F465-6E00-7CEE-4311CF631B78}"/>
            </a:ext>
          </a:extLst>
        </xdr:cNvPr>
        <xdr:cNvSpPr/>
      </xdr:nvSpPr>
      <xdr:spPr>
        <a:xfrm>
          <a:off x="9241265" y="1991863"/>
          <a:ext cx="990623" cy="425330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356750</xdr:colOff>
      <xdr:row>11</xdr:row>
      <xdr:rowOff>152760</xdr:rowOff>
    </xdr:from>
    <xdr:to>
      <xdr:col>1</xdr:col>
      <xdr:colOff>404362</xdr:colOff>
      <xdr:row>29</xdr:row>
      <xdr:rowOff>7582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ED8681D-1E96-3435-9A85-5664C40FC350}"/>
            </a:ext>
          </a:extLst>
        </xdr:cNvPr>
        <xdr:cNvSpPr txBox="1"/>
      </xdr:nvSpPr>
      <xdr:spPr>
        <a:xfrm>
          <a:off x="356750" y="2219505"/>
          <a:ext cx="730537" cy="29279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400">
              <a:latin typeface="+mj-ea"/>
              <a:ea typeface="+mj-ea"/>
            </a:rPr>
            <a:t>北側駐車場</a:t>
          </a:r>
          <a:endParaRPr kumimoji="1" lang="en-US" altLang="ja-JP" sz="1400">
            <a:latin typeface="+mj-ea"/>
            <a:ea typeface="+mj-ea"/>
          </a:endParaRPr>
        </a:p>
        <a:p>
          <a:pPr algn="ctr"/>
          <a:r>
            <a:rPr kumimoji="1" lang="ja-JP" altLang="en-US" sz="1400">
              <a:latin typeface="+mj-ea"/>
              <a:ea typeface="+mj-ea"/>
            </a:rPr>
            <a:t> 選手・保護者駐車場</a:t>
          </a:r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478699</xdr:colOff>
      <xdr:row>11</xdr:row>
      <xdr:rowOff>143774</xdr:rowOff>
    </xdr:from>
    <xdr:to>
      <xdr:col>14</xdr:col>
      <xdr:colOff>579722</xdr:colOff>
      <xdr:row>29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4A4AB0B-D8AE-64BA-099E-CE92837BFCF9}"/>
            </a:ext>
          </a:extLst>
        </xdr:cNvPr>
        <xdr:cNvSpPr txBox="1"/>
      </xdr:nvSpPr>
      <xdr:spPr>
        <a:xfrm>
          <a:off x="9356718" y="2210519"/>
          <a:ext cx="783947" cy="29293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400">
              <a:latin typeface="+mj-ea"/>
              <a:ea typeface="+mj-ea"/>
            </a:rPr>
            <a:t>南側駐車場</a:t>
          </a:r>
          <a:endParaRPr kumimoji="1" lang="en-US" altLang="ja-JP" sz="1400">
            <a:latin typeface="+mj-ea"/>
            <a:ea typeface="+mj-ea"/>
          </a:endParaRPr>
        </a:p>
        <a:p>
          <a:pPr algn="ctr"/>
          <a:r>
            <a:rPr kumimoji="1" lang="ja-JP" altLang="en-US" sz="1400">
              <a:latin typeface="+mj-ea"/>
              <a:ea typeface="+mj-ea"/>
            </a:rPr>
            <a:t>役員・審判員駐車場</a:t>
          </a:r>
        </a:p>
      </xdr:txBody>
    </xdr:sp>
    <xdr:clientData/>
  </xdr:twoCellAnchor>
  <xdr:twoCellAnchor>
    <xdr:from>
      <xdr:col>3</xdr:col>
      <xdr:colOff>117171</xdr:colOff>
      <xdr:row>37</xdr:row>
      <xdr:rowOff>58382</xdr:rowOff>
    </xdr:from>
    <xdr:to>
      <xdr:col>3</xdr:col>
      <xdr:colOff>490628</xdr:colOff>
      <xdr:row>38</xdr:row>
      <xdr:rowOff>14954</xdr:rowOff>
    </xdr:to>
    <xdr:sp macro="" textlink="">
      <xdr:nvSpPr>
        <xdr:cNvPr id="595" name="矢印: 左右 594">
          <a:extLst>
            <a:ext uri="{FF2B5EF4-FFF2-40B4-BE49-F238E27FC236}">
              <a16:creationId xmlns:a16="http://schemas.microsoft.com/office/drawing/2014/main" id="{371D462C-4E1C-014A-0185-E0CEA0427B4E}"/>
            </a:ext>
          </a:extLst>
        </xdr:cNvPr>
        <xdr:cNvSpPr/>
      </xdr:nvSpPr>
      <xdr:spPr>
        <a:xfrm>
          <a:off x="2165945" y="6564137"/>
          <a:ext cx="373457" cy="127303"/>
        </a:xfrm>
        <a:prstGeom prst="left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506062</xdr:colOff>
      <xdr:row>24</xdr:row>
      <xdr:rowOff>93332</xdr:rowOff>
    </xdr:from>
    <xdr:to>
      <xdr:col>2</xdr:col>
      <xdr:colOff>628465</xdr:colOff>
      <xdr:row>25</xdr:row>
      <xdr:rowOff>138601</xdr:rowOff>
    </xdr:to>
    <xdr:grpSp>
      <xdr:nvGrpSpPr>
        <xdr:cNvPr id="477" name="グループ化 476">
          <a:extLst>
            <a:ext uri="{FF2B5EF4-FFF2-40B4-BE49-F238E27FC236}">
              <a16:creationId xmlns:a16="http://schemas.microsoft.com/office/drawing/2014/main" id="{393539AD-FE60-E8BB-CB99-92E4D1470CF3}"/>
            </a:ext>
          </a:extLst>
        </xdr:cNvPr>
        <xdr:cNvGrpSpPr/>
      </xdr:nvGrpSpPr>
      <xdr:grpSpPr>
        <a:xfrm>
          <a:off x="1866776" y="4529261"/>
          <a:ext cx="122403" cy="222161"/>
          <a:chOff x="1424230" y="3601210"/>
          <a:chExt cx="127835" cy="657403"/>
        </a:xfrm>
      </xdr:grpSpPr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DEB92163-5954-7835-85EB-B706E0DE3473}"/>
              </a:ext>
            </a:extLst>
          </xdr:cNvPr>
          <xdr:cNvCxnSpPr/>
        </xdr:nvCxnSpPr>
        <xdr:spPr>
          <a:xfrm>
            <a:off x="1424230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9" name="直線コネクタ 478">
            <a:extLst>
              <a:ext uri="{FF2B5EF4-FFF2-40B4-BE49-F238E27FC236}">
                <a16:creationId xmlns:a16="http://schemas.microsoft.com/office/drawing/2014/main" id="{F5826A27-1492-FC1E-F970-11B3926B569F}"/>
              </a:ext>
            </a:extLst>
          </xdr:cNvPr>
          <xdr:cNvCxnSpPr/>
        </xdr:nvCxnSpPr>
        <xdr:spPr>
          <a:xfrm>
            <a:off x="1465347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2391513E-3A57-C821-46E8-1D2FA7978288}"/>
              </a:ext>
            </a:extLst>
          </xdr:cNvPr>
          <xdr:cNvCxnSpPr/>
        </xdr:nvCxnSpPr>
        <xdr:spPr>
          <a:xfrm>
            <a:off x="1509779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1" name="直線コネクタ 480">
            <a:extLst>
              <a:ext uri="{FF2B5EF4-FFF2-40B4-BE49-F238E27FC236}">
                <a16:creationId xmlns:a16="http://schemas.microsoft.com/office/drawing/2014/main" id="{A317A7B5-CA6F-9D1B-BFC5-9C7D5245877D}"/>
              </a:ext>
            </a:extLst>
          </xdr:cNvPr>
          <xdr:cNvCxnSpPr/>
        </xdr:nvCxnSpPr>
        <xdr:spPr>
          <a:xfrm>
            <a:off x="1552065" y="3604224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205828</xdr:colOff>
      <xdr:row>36</xdr:row>
      <xdr:rowOff>134789</xdr:rowOff>
    </xdr:from>
    <xdr:to>
      <xdr:col>14</xdr:col>
      <xdr:colOff>251547</xdr:colOff>
      <xdr:row>43</xdr:row>
      <xdr:rowOff>107726</xdr:rowOff>
    </xdr:to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4C8A929B-3FFD-F93D-F74E-D2811BB63AE9}"/>
            </a:ext>
          </a:extLst>
        </xdr:cNvPr>
        <xdr:cNvSpPr>
          <a:spLocks/>
        </xdr:cNvSpPr>
      </xdr:nvSpPr>
      <xdr:spPr>
        <a:xfrm rot="5400000" flipV="1">
          <a:off x="9205603" y="7030981"/>
          <a:ext cx="1168055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625475</xdr:colOff>
      <xdr:row>4</xdr:row>
      <xdr:rowOff>0</xdr:rowOff>
    </xdr:from>
    <xdr:to>
      <xdr:col>11</xdr:col>
      <xdr:colOff>0</xdr:colOff>
      <xdr:row>7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924095A-041F-4714-B1B0-1CADC04D70AE}"/>
            </a:ext>
          </a:extLst>
        </xdr:cNvPr>
        <xdr:cNvGrpSpPr/>
      </xdr:nvGrpSpPr>
      <xdr:grpSpPr>
        <a:xfrm>
          <a:off x="825500" y="733425"/>
          <a:ext cx="4937125" cy="514350"/>
          <a:chOff x="876300" y="733425"/>
          <a:chExt cx="4791075" cy="7143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2AB7837E-7C24-6EEA-171A-7194FD73ED73}"/>
              </a:ext>
            </a:extLst>
          </xdr:cNvPr>
          <xdr:cNvCxnSpPr/>
        </xdr:nvCxnSpPr>
        <xdr:spPr>
          <a:xfrm flipV="1">
            <a:off x="876300" y="733425"/>
            <a:ext cx="1695450" cy="542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78558041-858A-4F5A-83AB-A94EFABE1C31}"/>
              </a:ext>
            </a:extLst>
          </xdr:cNvPr>
          <xdr:cNvCxnSpPr/>
        </xdr:nvCxnSpPr>
        <xdr:spPr>
          <a:xfrm>
            <a:off x="3943350" y="742950"/>
            <a:ext cx="1724025" cy="523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D3EFAC2F-BD18-07F1-4ED9-E2F328351C63}"/>
              </a:ext>
            </a:extLst>
          </xdr:cNvPr>
          <xdr:cNvCxnSpPr/>
        </xdr:nvCxnSpPr>
        <xdr:spPr>
          <a:xfrm>
            <a:off x="1581150" y="1447800"/>
            <a:ext cx="3409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1B87-8041-4CA2-9ECE-B0F602E6E004}">
  <sheetPr>
    <pageSetUpPr fitToPage="1"/>
  </sheetPr>
  <dimension ref="B1"/>
  <sheetViews>
    <sheetView tabSelected="1" zoomScale="70" zoomScaleNormal="70" workbookViewId="0"/>
  </sheetViews>
  <sheetFormatPr defaultRowHeight="13.5" x14ac:dyDescent="0.15"/>
  <sheetData>
    <row r="1" spans="2:2" ht="28.5" x14ac:dyDescent="0.3">
      <c r="B1" s="1" t="s">
        <v>0</v>
      </c>
    </row>
  </sheetData>
  <phoneticPr fontId="19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D5A3-E654-4C44-AD66-4B70934558BD}">
  <dimension ref="A1:O52"/>
  <sheetViews>
    <sheetView workbookViewId="0">
      <selection activeCell="A2" sqref="A2"/>
    </sheetView>
  </sheetViews>
  <sheetFormatPr defaultRowHeight="13.5" x14ac:dyDescent="0.15"/>
  <cols>
    <col min="1" max="1" width="2.625" customWidth="1"/>
    <col min="4" max="4" width="4.125" customWidth="1"/>
    <col min="8" max="8" width="4.125" customWidth="1"/>
    <col min="9" max="9" width="6.625" customWidth="1"/>
    <col min="10" max="10" width="4.125" customWidth="1"/>
    <col min="14" max="14" width="4" customWidth="1"/>
    <col min="15" max="15" width="6.375" customWidth="1"/>
  </cols>
  <sheetData>
    <row r="1" spans="1:15" ht="17.25" x14ac:dyDescent="0.2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15">
      <c r="N2" t="s">
        <v>1</v>
      </c>
    </row>
    <row r="3" spans="1:15" x14ac:dyDescent="0.15">
      <c r="B3" t="s">
        <v>2</v>
      </c>
      <c r="N3">
        <v>1</v>
      </c>
    </row>
    <row r="4" spans="1:15" x14ac:dyDescent="0.15">
      <c r="A4" s="3"/>
      <c r="B4" s="3"/>
      <c r="C4" s="3"/>
      <c r="D4" s="3"/>
      <c r="E4" s="3"/>
      <c r="F4" s="4" t="s">
        <v>3</v>
      </c>
      <c r="G4" s="5"/>
      <c r="H4" s="3"/>
      <c r="I4" s="3"/>
      <c r="J4" s="3"/>
      <c r="K4" s="3"/>
      <c r="L4" s="3"/>
      <c r="M4" s="3"/>
      <c r="N4" s="3">
        <v>2</v>
      </c>
      <c r="O4" s="3"/>
    </row>
    <row r="5" spans="1:15" x14ac:dyDescent="0.15">
      <c r="N5">
        <v>3</v>
      </c>
    </row>
    <row r="6" spans="1:15" x14ac:dyDescent="0.15">
      <c r="N6">
        <v>4</v>
      </c>
    </row>
    <row r="7" spans="1:15" x14ac:dyDescent="0.15">
      <c r="A7" s="3"/>
      <c r="B7" s="6" t="s">
        <v>4</v>
      </c>
      <c r="C7" s="7"/>
      <c r="D7" s="3"/>
      <c r="E7" s="3"/>
      <c r="F7" s="3"/>
      <c r="G7" s="3"/>
      <c r="H7" s="3"/>
      <c r="I7" s="3"/>
      <c r="J7" s="3"/>
      <c r="K7" s="79" t="s">
        <v>5</v>
      </c>
      <c r="L7" s="80"/>
      <c r="M7" s="3"/>
      <c r="N7" s="3">
        <v>5</v>
      </c>
    </row>
    <row r="8" spans="1:15" x14ac:dyDescent="0.15">
      <c r="N8">
        <v>6</v>
      </c>
      <c r="O8" s="3"/>
    </row>
    <row r="10" spans="1:15" x14ac:dyDescent="0.15">
      <c r="B10" t="s">
        <v>6</v>
      </c>
    </row>
    <row r="11" spans="1:15" x14ac:dyDescent="0.15">
      <c r="A11" s="3"/>
      <c r="B11" s="3"/>
      <c r="C11" s="3"/>
      <c r="D11" s="3"/>
      <c r="E11" s="3"/>
      <c r="F11" s="10" t="s">
        <v>7</v>
      </c>
      <c r="G11" s="5"/>
      <c r="H11" s="3"/>
      <c r="I11" s="3"/>
      <c r="J11" s="3"/>
      <c r="K11" s="3"/>
      <c r="L11" s="3"/>
      <c r="M11" s="3"/>
      <c r="N11" s="3"/>
      <c r="O11" s="3"/>
    </row>
    <row r="14" spans="1:15" x14ac:dyDescent="0.15">
      <c r="A14" s="3"/>
      <c r="B14" s="4" t="s">
        <v>8</v>
      </c>
      <c r="C14" s="5"/>
      <c r="D14" s="3"/>
      <c r="E14" s="3"/>
      <c r="F14" s="3"/>
      <c r="G14" s="3"/>
      <c r="H14" s="3"/>
      <c r="I14" s="3"/>
      <c r="J14" s="3"/>
      <c r="K14" s="81" t="s">
        <v>9</v>
      </c>
      <c r="L14" s="82"/>
      <c r="M14" s="3"/>
      <c r="N14" s="3"/>
      <c r="O14" s="3"/>
    </row>
    <row r="21" spans="1:15" ht="17.25" x14ac:dyDescent="0.2">
      <c r="A21" s="83" t="s">
        <v>10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3" spans="1:15" x14ac:dyDescent="0.15">
      <c r="B23" t="s">
        <v>11</v>
      </c>
      <c r="C23" t="s">
        <v>12</v>
      </c>
    </row>
    <row r="25" spans="1:15" x14ac:dyDescent="0.15">
      <c r="B25" t="s">
        <v>13</v>
      </c>
    </row>
    <row r="26" spans="1:15" x14ac:dyDescent="0.15">
      <c r="A26" s="11"/>
      <c r="B26" s="11"/>
      <c r="C26" s="11"/>
      <c r="D26" s="84" t="s">
        <v>14</v>
      </c>
      <c r="E26" s="84"/>
      <c r="F26" s="84"/>
      <c r="G26" s="84"/>
      <c r="H26" s="84"/>
      <c r="I26" s="84"/>
      <c r="J26" s="84" t="s">
        <v>15</v>
      </c>
      <c r="K26" s="84"/>
      <c r="L26" s="84"/>
      <c r="M26" s="84"/>
      <c r="N26" s="84"/>
      <c r="O26" s="84"/>
    </row>
    <row r="27" spans="1:15" x14ac:dyDescent="0.15">
      <c r="A27" s="11"/>
      <c r="B27" s="13" t="s">
        <v>16</v>
      </c>
      <c r="C27" s="12" t="s">
        <v>17</v>
      </c>
      <c r="D27" s="75"/>
      <c r="E27" s="76"/>
      <c r="F27" s="76"/>
      <c r="G27" s="76"/>
      <c r="H27" s="77"/>
      <c r="I27" s="12" t="s">
        <v>18</v>
      </c>
      <c r="J27" s="75"/>
      <c r="K27" s="76"/>
      <c r="L27" s="76"/>
      <c r="M27" s="76"/>
      <c r="N27" s="77"/>
      <c r="O27" s="12" t="s">
        <v>18</v>
      </c>
    </row>
    <row r="28" spans="1:15" ht="14.25" x14ac:dyDescent="0.15">
      <c r="A28" s="11" t="s">
        <v>19</v>
      </c>
      <c r="B28" s="15" t="s">
        <v>20</v>
      </c>
      <c r="C28" s="16" t="s">
        <v>21</v>
      </c>
      <c r="D28" s="14" t="s">
        <v>3</v>
      </c>
      <c r="E28" s="9"/>
      <c r="F28" s="17" t="s">
        <v>22</v>
      </c>
      <c r="G28" s="8"/>
      <c r="H28" s="18" t="str">
        <f>B7</f>
        <v>（イ）</v>
      </c>
      <c r="I28" s="19" t="s">
        <v>23</v>
      </c>
      <c r="J28" s="14" t="str">
        <f>F11</f>
        <v>（エ）</v>
      </c>
      <c r="K28" s="9"/>
      <c r="L28" s="17" t="s">
        <v>22</v>
      </c>
      <c r="M28" s="8"/>
      <c r="N28" s="18" t="str">
        <f>B14</f>
        <v>（オ）</v>
      </c>
      <c r="O28" s="20" t="s">
        <v>23</v>
      </c>
    </row>
    <row r="29" spans="1:15" ht="14.25" x14ac:dyDescent="0.15">
      <c r="A29" s="11" t="s">
        <v>24</v>
      </c>
      <c r="B29" s="15" t="s">
        <v>84</v>
      </c>
      <c r="C29" s="16" t="s">
        <v>25</v>
      </c>
      <c r="D29" s="14" t="str">
        <f>B7</f>
        <v>（イ）</v>
      </c>
      <c r="E29" s="9"/>
      <c r="F29" s="17" t="s">
        <v>22</v>
      </c>
      <c r="G29" s="8"/>
      <c r="H29" s="18" t="str">
        <f>K7</f>
        <v>（ウ）</v>
      </c>
      <c r="I29" s="19" t="s">
        <v>23</v>
      </c>
      <c r="J29" s="14" t="str">
        <f>B14</f>
        <v>（オ）</v>
      </c>
      <c r="K29" s="21"/>
      <c r="L29" s="17" t="s">
        <v>22</v>
      </c>
      <c r="M29" s="8"/>
      <c r="N29" s="18" t="str">
        <f>K14</f>
        <v>（カ）</v>
      </c>
      <c r="O29" s="20" t="s">
        <v>23</v>
      </c>
    </row>
    <row r="30" spans="1:15" ht="14.25" x14ac:dyDescent="0.15">
      <c r="A30" s="11" t="s">
        <v>26</v>
      </c>
      <c r="B30" s="15" t="s">
        <v>85</v>
      </c>
      <c r="C30" s="16" t="s">
        <v>27</v>
      </c>
      <c r="D30" s="14" t="str">
        <f>K7</f>
        <v>（ウ）</v>
      </c>
      <c r="E30" s="9"/>
      <c r="F30" s="17" t="s">
        <v>22</v>
      </c>
      <c r="G30" s="8"/>
      <c r="H30" s="18" t="str">
        <f>F4</f>
        <v>（ア）</v>
      </c>
      <c r="I30" s="19" t="s">
        <v>23</v>
      </c>
      <c r="J30" s="14" t="str">
        <f>K14</f>
        <v>（カ）</v>
      </c>
      <c r="K30" s="9"/>
      <c r="L30" s="17" t="s">
        <v>22</v>
      </c>
      <c r="M30" s="8"/>
      <c r="N30" s="18" t="str">
        <f>F11</f>
        <v>（エ）</v>
      </c>
      <c r="O30" s="20" t="s">
        <v>23</v>
      </c>
    </row>
    <row r="31" spans="1:15" ht="14.25" x14ac:dyDescent="0.15">
      <c r="A31" s="22" t="s">
        <v>28</v>
      </c>
      <c r="B31" s="15" t="s">
        <v>86</v>
      </c>
      <c r="C31" s="16" t="s">
        <v>29</v>
      </c>
      <c r="D31" s="14" t="s">
        <v>30</v>
      </c>
      <c r="E31" s="9"/>
      <c r="F31" s="17" t="s">
        <v>22</v>
      </c>
      <c r="G31" s="8"/>
      <c r="H31" s="18" t="s">
        <v>31</v>
      </c>
      <c r="I31" s="19" t="s">
        <v>23</v>
      </c>
      <c r="J31" s="14"/>
      <c r="K31" s="9"/>
      <c r="L31" s="17" t="s">
        <v>22</v>
      </c>
      <c r="M31" s="21"/>
      <c r="N31" s="18"/>
      <c r="O31" s="20"/>
    </row>
    <row r="32" spans="1:15" ht="14.25" x14ac:dyDescent="0.15">
      <c r="A32" s="11" t="s">
        <v>32</v>
      </c>
      <c r="B32" s="15" t="s">
        <v>87</v>
      </c>
      <c r="C32" s="16" t="s">
        <v>33</v>
      </c>
      <c r="D32" s="14" t="s">
        <v>34</v>
      </c>
      <c r="E32" s="9"/>
      <c r="F32" s="17" t="s">
        <v>22</v>
      </c>
      <c r="G32" s="8"/>
      <c r="H32" s="18" t="s">
        <v>35</v>
      </c>
      <c r="I32" s="20" t="s">
        <v>23</v>
      </c>
      <c r="J32" s="14" t="s">
        <v>36</v>
      </c>
      <c r="K32" s="9"/>
      <c r="L32" s="17" t="s">
        <v>22</v>
      </c>
      <c r="M32" s="8"/>
      <c r="N32" s="18" t="s">
        <v>37</v>
      </c>
      <c r="O32" s="19" t="s">
        <v>23</v>
      </c>
    </row>
    <row r="33" spans="1:15" ht="14.25" x14ac:dyDescent="0.15">
      <c r="A33" s="11"/>
      <c r="B33" s="13" t="s">
        <v>88</v>
      </c>
      <c r="C33" s="12" t="s">
        <v>38</v>
      </c>
      <c r="D33" s="14"/>
      <c r="E33" s="23"/>
      <c r="F33" s="24"/>
      <c r="G33" s="24"/>
      <c r="H33" s="25"/>
      <c r="I33" s="26"/>
      <c r="J33" s="26"/>
      <c r="K33" s="26"/>
      <c r="L33" s="26"/>
      <c r="M33" s="26"/>
      <c r="N33" s="26"/>
      <c r="O33" s="19"/>
    </row>
    <row r="34" spans="1:15" x14ac:dyDescent="0.15">
      <c r="A34" s="11"/>
      <c r="B34" s="11"/>
      <c r="C34" s="12" t="s">
        <v>39</v>
      </c>
      <c r="D34" s="75" t="s">
        <v>40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/>
    </row>
    <row r="36" spans="1:15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15">
      <c r="A37" s="78" t="s">
        <v>83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5" x14ac:dyDescent="0.15">
      <c r="C38" s="28" t="s">
        <v>41</v>
      </c>
      <c r="D38" s="28"/>
    </row>
    <row r="40" spans="1:15" x14ac:dyDescent="0.15">
      <c r="B40" t="s">
        <v>42</v>
      </c>
      <c r="E40" t="s">
        <v>43</v>
      </c>
    </row>
    <row r="41" spans="1:15" x14ac:dyDescent="0.15">
      <c r="B41" t="s">
        <v>44</v>
      </c>
      <c r="E41" t="s">
        <v>45</v>
      </c>
    </row>
    <row r="42" spans="1:15" x14ac:dyDescent="0.15">
      <c r="B42" t="s">
        <v>46</v>
      </c>
      <c r="E42" t="s">
        <v>47</v>
      </c>
    </row>
    <row r="43" spans="1:15" x14ac:dyDescent="0.15">
      <c r="B43" t="s">
        <v>48</v>
      </c>
      <c r="E43" t="s">
        <v>49</v>
      </c>
    </row>
    <row r="44" spans="1:15" x14ac:dyDescent="0.15">
      <c r="B44" t="s">
        <v>50</v>
      </c>
      <c r="E44" t="s">
        <v>51</v>
      </c>
    </row>
    <row r="45" spans="1:15" x14ac:dyDescent="0.15">
      <c r="B45" t="s">
        <v>52</v>
      </c>
      <c r="E45" t="s">
        <v>45</v>
      </c>
    </row>
    <row r="47" spans="1:15" x14ac:dyDescent="0.15">
      <c r="B47" t="s">
        <v>53</v>
      </c>
      <c r="E47" t="s">
        <v>43</v>
      </c>
    </row>
    <row r="48" spans="1:15" x14ac:dyDescent="0.15">
      <c r="B48" t="s">
        <v>44</v>
      </c>
      <c r="E48" t="s">
        <v>45</v>
      </c>
    </row>
    <row r="49" spans="2:5" x14ac:dyDescent="0.15">
      <c r="B49" t="s">
        <v>54</v>
      </c>
      <c r="E49" t="s">
        <v>51</v>
      </c>
    </row>
    <row r="50" spans="2:5" x14ac:dyDescent="0.15">
      <c r="B50" t="s">
        <v>55</v>
      </c>
    </row>
    <row r="51" spans="2:5" x14ac:dyDescent="0.15">
      <c r="B51" t="s">
        <v>56</v>
      </c>
      <c r="E51" t="s">
        <v>57</v>
      </c>
    </row>
    <row r="52" spans="2:5" x14ac:dyDescent="0.15">
      <c r="B52" t="s">
        <v>52</v>
      </c>
      <c r="E52" t="s">
        <v>45</v>
      </c>
    </row>
  </sheetData>
  <mergeCells count="9">
    <mergeCell ref="D34:O34"/>
    <mergeCell ref="A37:O37"/>
    <mergeCell ref="K7:L7"/>
    <mergeCell ref="K14:L14"/>
    <mergeCell ref="A21:O21"/>
    <mergeCell ref="D26:I26"/>
    <mergeCell ref="J26:O26"/>
    <mergeCell ref="D27:H27"/>
    <mergeCell ref="J27:N27"/>
  </mergeCells>
  <phoneticPr fontId="19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6FD4-AB7E-49F7-9CAD-4CE4E0045457}">
  <sheetPr>
    <pageSetUpPr fitToPage="1"/>
  </sheetPr>
  <dimension ref="A1:Z30"/>
  <sheetViews>
    <sheetView zoomScale="70" zoomScaleNormal="70" workbookViewId="0">
      <selection activeCell="A4" sqref="A4"/>
    </sheetView>
  </sheetViews>
  <sheetFormatPr defaultRowHeight="13.5" x14ac:dyDescent="0.15"/>
  <cols>
    <col min="1" max="1" width="17.625" customWidth="1"/>
    <col min="2" max="2" width="6" customWidth="1"/>
    <col min="3" max="12" width="4.625" customWidth="1"/>
    <col min="13" max="18" width="5.75" customWidth="1"/>
    <col min="19" max="26" width="3.5" customWidth="1"/>
  </cols>
  <sheetData>
    <row r="1" spans="1:26" ht="28.5" customHeight="1" x14ac:dyDescent="0.2">
      <c r="A1" s="74" t="s">
        <v>58</v>
      </c>
    </row>
    <row r="2" spans="1:26" ht="20.100000000000001" customHeight="1" x14ac:dyDescent="0.15">
      <c r="A2" t="s">
        <v>89</v>
      </c>
    </row>
    <row r="3" spans="1:26" ht="20.100000000000001" customHeight="1" x14ac:dyDescent="0.15">
      <c r="A3" t="s">
        <v>59</v>
      </c>
    </row>
    <row r="4" spans="1:26" ht="20.100000000000001" customHeight="1" thickBot="1" x14ac:dyDescent="0.2">
      <c r="B4" t="s">
        <v>60</v>
      </c>
    </row>
    <row r="5" spans="1:26" ht="20.100000000000001" customHeight="1" thickBot="1" x14ac:dyDescent="0.25">
      <c r="B5" s="30" t="s">
        <v>66</v>
      </c>
      <c r="C5" s="111" t="s">
        <v>67</v>
      </c>
      <c r="D5" s="111"/>
      <c r="E5" s="111"/>
      <c r="F5" s="111"/>
      <c r="G5" s="111"/>
      <c r="H5" s="111"/>
      <c r="I5" s="112"/>
      <c r="J5" s="113" t="s">
        <v>68</v>
      </c>
      <c r="K5" s="114"/>
    </row>
    <row r="6" spans="1:26" ht="20.100000000000001" customHeight="1" thickTop="1" x14ac:dyDescent="0.2">
      <c r="B6" s="31">
        <v>1</v>
      </c>
      <c r="C6" s="115"/>
      <c r="D6" s="115"/>
      <c r="E6" s="115"/>
      <c r="F6" s="115"/>
      <c r="G6" s="115"/>
      <c r="H6" s="115"/>
      <c r="I6" s="115"/>
      <c r="J6" s="116"/>
      <c r="K6" s="117"/>
    </row>
    <row r="7" spans="1:26" ht="20.100000000000001" customHeight="1" x14ac:dyDescent="0.2">
      <c r="B7" s="32">
        <v>2</v>
      </c>
      <c r="C7" s="108"/>
      <c r="D7" s="108"/>
      <c r="E7" s="108"/>
      <c r="F7" s="108"/>
      <c r="G7" s="108"/>
      <c r="H7" s="108"/>
      <c r="I7" s="108"/>
      <c r="J7" s="109"/>
      <c r="K7" s="110"/>
    </row>
    <row r="8" spans="1:26" ht="20.100000000000001" customHeight="1" x14ac:dyDescent="0.2">
      <c r="B8" s="32">
        <v>3</v>
      </c>
      <c r="C8" s="108"/>
      <c r="D8" s="108"/>
      <c r="E8" s="108"/>
      <c r="F8" s="108"/>
      <c r="G8" s="108"/>
      <c r="H8" s="108"/>
      <c r="I8" s="108"/>
      <c r="J8" s="109"/>
      <c r="K8" s="110"/>
    </row>
    <row r="9" spans="1:26" ht="20.100000000000001" customHeight="1" x14ac:dyDescent="0.2">
      <c r="B9" s="32">
        <v>4</v>
      </c>
      <c r="C9" s="108"/>
      <c r="D9" s="108"/>
      <c r="E9" s="108"/>
      <c r="F9" s="108"/>
      <c r="G9" s="108"/>
      <c r="H9" s="108"/>
      <c r="I9" s="108"/>
      <c r="J9" s="109"/>
      <c r="K9" s="110"/>
    </row>
    <row r="10" spans="1:26" ht="20.100000000000001" customHeight="1" x14ac:dyDescent="0.2">
      <c r="B10" s="32">
        <v>5</v>
      </c>
      <c r="C10" s="108"/>
      <c r="D10" s="108"/>
      <c r="E10" s="108"/>
      <c r="F10" s="108"/>
      <c r="G10" s="108"/>
      <c r="H10" s="108"/>
      <c r="I10" s="108"/>
      <c r="J10" s="109"/>
      <c r="K10" s="110"/>
    </row>
    <row r="11" spans="1:26" ht="20.100000000000001" customHeight="1" thickBot="1" x14ac:dyDescent="0.25">
      <c r="B11" s="33">
        <v>6</v>
      </c>
      <c r="C11" s="105"/>
      <c r="D11" s="105"/>
      <c r="E11" s="105"/>
      <c r="F11" s="105"/>
      <c r="G11" s="105"/>
      <c r="H11" s="105"/>
      <c r="I11" s="105"/>
      <c r="J11" s="106"/>
      <c r="K11" s="107"/>
    </row>
    <row r="12" spans="1:26" ht="15" customHeight="1" x14ac:dyDescent="0.15"/>
    <row r="13" spans="1:26" ht="15" customHeight="1" x14ac:dyDescent="0.15"/>
    <row r="14" spans="1:26" ht="18" customHeight="1" x14ac:dyDescent="0.15">
      <c r="A14" s="34"/>
      <c r="B14" s="34"/>
      <c r="C14" s="35" t="s">
        <v>61</v>
      </c>
      <c r="D14" s="36" t="s">
        <v>62</v>
      </c>
      <c r="E14" s="37">
        <v>3</v>
      </c>
      <c r="F14" s="34"/>
      <c r="G14" s="38" t="s">
        <v>69</v>
      </c>
      <c r="H14" s="37">
        <v>1</v>
      </c>
      <c r="I14" s="34"/>
      <c r="J14" s="38" t="s">
        <v>70</v>
      </c>
      <c r="K14" s="37">
        <v>0</v>
      </c>
      <c r="L14" s="29"/>
      <c r="M14" s="29"/>
      <c r="N14" s="29"/>
      <c r="O14" s="39"/>
      <c r="P14" s="40"/>
      <c r="Q14" s="40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thickBot="1" x14ac:dyDescent="0.2">
      <c r="A15" s="41" t="s">
        <v>71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29.25" thickBot="1" x14ac:dyDescent="0.2">
      <c r="A16" s="103" t="s">
        <v>67</v>
      </c>
      <c r="B16" s="104"/>
      <c r="C16" s="104"/>
      <c r="D16" s="118">
        <f>A17</f>
        <v>0</v>
      </c>
      <c r="E16" s="118"/>
      <c r="F16" s="118"/>
      <c r="G16" s="118">
        <f>A19</f>
        <v>0</v>
      </c>
      <c r="H16" s="118"/>
      <c r="I16" s="118"/>
      <c r="J16" s="118">
        <f>A21</f>
        <v>0</v>
      </c>
      <c r="K16" s="118"/>
      <c r="L16" s="118"/>
      <c r="M16" s="42" t="s">
        <v>62</v>
      </c>
      <c r="N16" s="43" t="s">
        <v>72</v>
      </c>
      <c r="O16" s="42" t="s">
        <v>63</v>
      </c>
      <c r="P16" s="43" t="s">
        <v>73</v>
      </c>
      <c r="Q16" s="43" t="s">
        <v>74</v>
      </c>
      <c r="R16" s="43" t="s">
        <v>75</v>
      </c>
      <c r="S16" s="99" t="s">
        <v>76</v>
      </c>
      <c r="T16" s="100"/>
      <c r="U16" s="99" t="s">
        <v>77</v>
      </c>
      <c r="V16" s="100"/>
      <c r="W16" s="99" t="s">
        <v>78</v>
      </c>
      <c r="X16" s="100"/>
      <c r="Y16" s="99" t="s">
        <v>79</v>
      </c>
      <c r="Z16" s="101"/>
    </row>
    <row r="17" spans="1:26" ht="18" customHeight="1" thickTop="1" x14ac:dyDescent="0.15">
      <c r="A17" s="102"/>
      <c r="B17" s="97" t="s">
        <v>64</v>
      </c>
      <c r="C17" s="97"/>
      <c r="D17" s="44"/>
      <c r="E17" s="45"/>
      <c r="F17" s="46"/>
      <c r="G17" s="47"/>
      <c r="H17" s="140" t="str">
        <f>IF(G18="","",IF(G18&gt;I18,"○",IF(G18&lt;I18,"●",IF(G18=I18,"△"))))</f>
        <v>△</v>
      </c>
      <c r="I17" s="48"/>
      <c r="J17" s="47"/>
      <c r="K17" s="140" t="str">
        <f>IF(J18="","",IF(J18&gt;L18,"○",IF(J18&lt;L18,"●",IF(J18=L18,"△"))))</f>
        <v>△</v>
      </c>
      <c r="L17" s="48"/>
      <c r="M17" s="119">
        <f>COUNTIF(D17:L17,"○")</f>
        <v>0</v>
      </c>
      <c r="N17" s="119">
        <f>COUNTIF(D17:L17,"△")+COUNTIF(D17:L17,"▲")</f>
        <v>2</v>
      </c>
      <c r="O17" s="119">
        <f>COUNTIF(D17:L17,"●")</f>
        <v>0</v>
      </c>
      <c r="P17" s="119">
        <f>SUM(D18,G18,J18)</f>
        <v>0</v>
      </c>
      <c r="Q17" s="119">
        <f>SUM(F18,I18,L18)</f>
        <v>0</v>
      </c>
      <c r="R17" s="119">
        <f>(M17*3)+(N17*1)</f>
        <v>2</v>
      </c>
      <c r="S17" s="120">
        <f>RANK(R17,R17:R22)</f>
        <v>1</v>
      </c>
      <c r="T17" s="98" t="s">
        <v>80</v>
      </c>
      <c r="U17" s="125">
        <f>P17-Q17</f>
        <v>0</v>
      </c>
      <c r="V17" s="125"/>
      <c r="W17" s="126">
        <f>RANK(U17,U17:V22)</f>
        <v>1</v>
      </c>
      <c r="X17" s="98" t="s">
        <v>80</v>
      </c>
      <c r="Y17" s="95"/>
      <c r="Z17" s="96"/>
    </row>
    <row r="18" spans="1:26" ht="18" customHeight="1" x14ac:dyDescent="0.15">
      <c r="A18" s="93"/>
      <c r="B18" s="92" t="s">
        <v>65</v>
      </c>
      <c r="C18" s="92"/>
      <c r="D18" s="49"/>
      <c r="E18" s="50"/>
      <c r="F18" s="51"/>
      <c r="G18" s="141">
        <v>0</v>
      </c>
      <c r="H18" s="52" t="s">
        <v>81</v>
      </c>
      <c r="I18" s="142">
        <v>0</v>
      </c>
      <c r="J18" s="141">
        <v>0</v>
      </c>
      <c r="K18" s="52" t="s">
        <v>81</v>
      </c>
      <c r="L18" s="142">
        <v>0</v>
      </c>
      <c r="M18" s="121"/>
      <c r="N18" s="121"/>
      <c r="O18" s="121"/>
      <c r="P18" s="121"/>
      <c r="Q18" s="121"/>
      <c r="R18" s="121"/>
      <c r="S18" s="122"/>
      <c r="T18" s="85"/>
      <c r="U18" s="127"/>
      <c r="V18" s="127"/>
      <c r="W18" s="128"/>
      <c r="X18" s="85"/>
      <c r="Y18" s="87"/>
      <c r="Z18" s="88"/>
    </row>
    <row r="19" spans="1:26" ht="18" customHeight="1" x14ac:dyDescent="0.15">
      <c r="A19" s="93"/>
      <c r="B19" s="92" t="s">
        <v>64</v>
      </c>
      <c r="C19" s="92"/>
      <c r="D19" s="53"/>
      <c r="E19" s="137" t="str">
        <f>IF(D20="","",IF(D20&gt;F20,"○",IF(D20&lt;F20,"●",IF(D20=F20,"△"))))</f>
        <v>△</v>
      </c>
      <c r="F19" s="54"/>
      <c r="G19" s="55"/>
      <c r="H19" s="56"/>
      <c r="I19" s="57"/>
      <c r="J19" s="53"/>
      <c r="K19" s="137" t="str">
        <f>IF(J20="","",IF(J20&gt;L20,"○",IF(J20&lt;L20,"●",IF(J20=L20,"△"))))</f>
        <v>△</v>
      </c>
      <c r="L19" s="54"/>
      <c r="M19" s="121">
        <f>COUNTIF(D19:L19,"○")</f>
        <v>0</v>
      </c>
      <c r="N19" s="121">
        <f>COUNTIF(D19:L19,"△")+COUNTIF(D19:L19,"▲")</f>
        <v>2</v>
      </c>
      <c r="O19" s="121">
        <f>COUNTIF(D19:L19,"●")</f>
        <v>0</v>
      </c>
      <c r="P19" s="121">
        <f t="shared" ref="P19" si="0">SUM(D20,G20,J20)</f>
        <v>0</v>
      </c>
      <c r="Q19" s="121">
        <f>SUM(F20,I20,L20)</f>
        <v>0</v>
      </c>
      <c r="R19" s="121">
        <f>(M19*3)+(N19*1)</f>
        <v>2</v>
      </c>
      <c r="S19" s="122">
        <f>RANK(R19,R17:R22)</f>
        <v>1</v>
      </c>
      <c r="T19" s="85" t="s">
        <v>80</v>
      </c>
      <c r="U19" s="127">
        <f>P19-Q19</f>
        <v>0</v>
      </c>
      <c r="V19" s="127"/>
      <c r="W19" s="128">
        <f>RANK(U19,U17:V22)</f>
        <v>1</v>
      </c>
      <c r="X19" s="85" t="s">
        <v>80</v>
      </c>
      <c r="Y19" s="87"/>
      <c r="Z19" s="88"/>
    </row>
    <row r="20" spans="1:26" ht="18" customHeight="1" x14ac:dyDescent="0.15">
      <c r="A20" s="93"/>
      <c r="B20" s="92" t="s">
        <v>65</v>
      </c>
      <c r="C20" s="92"/>
      <c r="D20" s="136">
        <v>0</v>
      </c>
      <c r="E20" s="58" t="s">
        <v>81</v>
      </c>
      <c r="F20" s="135">
        <v>0</v>
      </c>
      <c r="G20" s="49"/>
      <c r="H20" s="50"/>
      <c r="I20" s="51"/>
      <c r="J20" s="136">
        <v>0</v>
      </c>
      <c r="K20" s="58" t="s">
        <v>81</v>
      </c>
      <c r="L20" s="135">
        <v>0</v>
      </c>
      <c r="M20" s="121"/>
      <c r="N20" s="121"/>
      <c r="O20" s="121"/>
      <c r="P20" s="121"/>
      <c r="Q20" s="121"/>
      <c r="R20" s="121"/>
      <c r="S20" s="122"/>
      <c r="T20" s="85"/>
      <c r="U20" s="127"/>
      <c r="V20" s="127"/>
      <c r="W20" s="128"/>
      <c r="X20" s="85"/>
      <c r="Y20" s="87"/>
      <c r="Z20" s="88"/>
    </row>
    <row r="21" spans="1:26" ht="18" customHeight="1" x14ac:dyDescent="0.15">
      <c r="A21" s="93"/>
      <c r="B21" s="92" t="s">
        <v>64</v>
      </c>
      <c r="C21" s="92"/>
      <c r="D21" s="53"/>
      <c r="E21" s="137" t="str">
        <f>IF(D22="","",IF(D22&gt;F22,"○",IF(D22&lt;F22,"●",IF(D22=F22,"△"))))</f>
        <v>△</v>
      </c>
      <c r="F21" s="54"/>
      <c r="G21" s="53"/>
      <c r="H21" s="137" t="str">
        <f>IF(G22="","",IF(G22&gt;I22,"○",IF(G22&lt;I22,"●",IF(G22=I22,"△"))))</f>
        <v>△</v>
      </c>
      <c r="I21" s="54"/>
      <c r="J21" s="55"/>
      <c r="K21" s="56"/>
      <c r="L21" s="57"/>
      <c r="M21" s="121">
        <f>COUNTIF(D21:L21,"○")</f>
        <v>0</v>
      </c>
      <c r="N21" s="121">
        <f>COUNTIF(D21:L21,"△")+COUNTIF(D21:L21,"▲")</f>
        <v>2</v>
      </c>
      <c r="O21" s="121">
        <f>COUNTIF(D21:L21,"●")</f>
        <v>0</v>
      </c>
      <c r="P21" s="121">
        <f t="shared" ref="P21" si="1">SUM(D22,G22,J22)</f>
        <v>0</v>
      </c>
      <c r="Q21" s="121">
        <f>SUM(F22,I22,L22)</f>
        <v>0</v>
      </c>
      <c r="R21" s="121">
        <f>(M21*3)+(N21*1)</f>
        <v>2</v>
      </c>
      <c r="S21" s="122">
        <f>RANK(R21,R17:R22)</f>
        <v>1</v>
      </c>
      <c r="T21" s="85" t="s">
        <v>80</v>
      </c>
      <c r="U21" s="127">
        <f>P21-Q21</f>
        <v>0</v>
      </c>
      <c r="V21" s="127"/>
      <c r="W21" s="128">
        <f>RANK(U21,U17:V22)</f>
        <v>1</v>
      </c>
      <c r="X21" s="85" t="s">
        <v>80</v>
      </c>
      <c r="Y21" s="87"/>
      <c r="Z21" s="88"/>
    </row>
    <row r="22" spans="1:26" ht="18" customHeight="1" thickBot="1" x14ac:dyDescent="0.2">
      <c r="A22" s="94"/>
      <c r="B22" s="91" t="s">
        <v>65</v>
      </c>
      <c r="C22" s="91"/>
      <c r="D22" s="139">
        <v>0</v>
      </c>
      <c r="E22" s="59" t="s">
        <v>81</v>
      </c>
      <c r="F22" s="138">
        <v>0</v>
      </c>
      <c r="G22" s="139">
        <v>0</v>
      </c>
      <c r="H22" s="59" t="s">
        <v>81</v>
      </c>
      <c r="I22" s="138">
        <v>0</v>
      </c>
      <c r="J22" s="60"/>
      <c r="K22" s="61"/>
      <c r="L22" s="62"/>
      <c r="M22" s="123"/>
      <c r="N22" s="123"/>
      <c r="O22" s="123"/>
      <c r="P22" s="123"/>
      <c r="Q22" s="123"/>
      <c r="R22" s="123"/>
      <c r="S22" s="124"/>
      <c r="T22" s="86"/>
      <c r="U22" s="129"/>
      <c r="V22" s="129"/>
      <c r="W22" s="130"/>
      <c r="X22" s="86"/>
      <c r="Y22" s="89"/>
      <c r="Z22" s="90"/>
    </row>
    <row r="23" spans="1:26" ht="24.75" thickBot="1" x14ac:dyDescent="0.2">
      <c r="A23" s="63"/>
      <c r="B23" s="64"/>
      <c r="C23" s="64"/>
      <c r="D23" s="64"/>
      <c r="E23" s="65"/>
      <c r="F23" s="64"/>
      <c r="G23" s="64"/>
      <c r="H23" s="65"/>
      <c r="I23" s="64"/>
      <c r="J23" s="66"/>
      <c r="K23" s="67"/>
      <c r="L23" s="68"/>
      <c r="M23" s="64"/>
      <c r="N23" s="64"/>
      <c r="O23" s="64"/>
      <c r="P23" s="64"/>
      <c r="Q23" s="64"/>
      <c r="R23" s="64"/>
      <c r="S23" s="69"/>
      <c r="T23" s="70"/>
      <c r="U23" s="64"/>
      <c r="V23" s="64"/>
      <c r="W23" s="69"/>
      <c r="X23" s="70"/>
      <c r="Y23" s="71"/>
      <c r="Z23" s="71"/>
    </row>
    <row r="24" spans="1:26" ht="29.25" thickBot="1" x14ac:dyDescent="0.2">
      <c r="A24" s="103" t="s">
        <v>67</v>
      </c>
      <c r="B24" s="104"/>
      <c r="C24" s="104"/>
      <c r="D24" s="118">
        <f>A25</f>
        <v>0</v>
      </c>
      <c r="E24" s="118"/>
      <c r="F24" s="118"/>
      <c r="G24" s="118">
        <f>A27</f>
        <v>0</v>
      </c>
      <c r="H24" s="118"/>
      <c r="I24" s="118"/>
      <c r="J24" s="118">
        <f>A29</f>
        <v>0</v>
      </c>
      <c r="K24" s="118"/>
      <c r="L24" s="118"/>
      <c r="M24" s="42" t="s">
        <v>62</v>
      </c>
      <c r="N24" s="43" t="s">
        <v>72</v>
      </c>
      <c r="O24" s="42" t="s">
        <v>63</v>
      </c>
      <c r="P24" s="43" t="s">
        <v>73</v>
      </c>
      <c r="Q24" s="43" t="s">
        <v>74</v>
      </c>
      <c r="R24" s="43" t="s">
        <v>75</v>
      </c>
      <c r="S24" s="99" t="s">
        <v>76</v>
      </c>
      <c r="T24" s="100"/>
      <c r="U24" s="99" t="s">
        <v>77</v>
      </c>
      <c r="V24" s="100"/>
      <c r="W24" s="99" t="s">
        <v>78</v>
      </c>
      <c r="X24" s="100"/>
      <c r="Y24" s="99" t="s">
        <v>79</v>
      </c>
      <c r="Z24" s="101"/>
    </row>
    <row r="25" spans="1:26" ht="18" customHeight="1" thickTop="1" x14ac:dyDescent="0.15">
      <c r="A25" s="102"/>
      <c r="B25" s="97" t="s">
        <v>64</v>
      </c>
      <c r="C25" s="97"/>
      <c r="D25" s="44"/>
      <c r="E25" s="45"/>
      <c r="F25" s="46"/>
      <c r="G25" s="72"/>
      <c r="H25" s="134" t="str">
        <f>IF(G26="","",IF(G26&gt;I26,"○",IF(G26&lt;I26,"●",IF(G26=I26,"△"))))</f>
        <v>△</v>
      </c>
      <c r="I25" s="73"/>
      <c r="J25" s="72"/>
      <c r="K25" s="134" t="str">
        <f>IF(J26="","",IF(J26&gt;L26,"○",IF(J26&lt;L26,"●",IF(J26=L26,"△"))))</f>
        <v>△</v>
      </c>
      <c r="L25" s="73"/>
      <c r="M25" s="125">
        <f>COUNTIF(D25:L25,"○")</f>
        <v>0</v>
      </c>
      <c r="N25" s="125">
        <f>COUNTIF(D25:L25,"△")+COUNTIF(D25:L25,"▲")</f>
        <v>2</v>
      </c>
      <c r="O25" s="125">
        <f>COUNTIF(D25:L25,"●")</f>
        <v>0</v>
      </c>
      <c r="P25" s="125">
        <f>SUM(D26,G26,J26)</f>
        <v>0</v>
      </c>
      <c r="Q25" s="131">
        <f>SUM(F26,I26,L26)</f>
        <v>0</v>
      </c>
      <c r="R25" s="125">
        <f>(M25*3)+(N25*1)</f>
        <v>2</v>
      </c>
      <c r="S25" s="126">
        <f>RANK(R25,R25:R30)</f>
        <v>1</v>
      </c>
      <c r="T25" s="98" t="s">
        <v>80</v>
      </c>
      <c r="U25" s="119">
        <f>P25-Q25</f>
        <v>0</v>
      </c>
      <c r="V25" s="119"/>
      <c r="W25" s="120">
        <f>RANK(U25,U25:V30)</f>
        <v>1</v>
      </c>
      <c r="X25" s="98" t="s">
        <v>80</v>
      </c>
      <c r="Y25" s="95"/>
      <c r="Z25" s="96"/>
    </row>
    <row r="26" spans="1:26" ht="18" customHeight="1" x14ac:dyDescent="0.15">
      <c r="A26" s="93"/>
      <c r="B26" s="92" t="s">
        <v>65</v>
      </c>
      <c r="C26" s="92"/>
      <c r="D26" s="49"/>
      <c r="E26" s="50"/>
      <c r="F26" s="51"/>
      <c r="G26" s="136">
        <v>0</v>
      </c>
      <c r="H26" s="58" t="s">
        <v>81</v>
      </c>
      <c r="I26" s="135">
        <v>0</v>
      </c>
      <c r="J26" s="136">
        <v>0</v>
      </c>
      <c r="K26" s="58" t="s">
        <v>81</v>
      </c>
      <c r="L26" s="135">
        <v>0</v>
      </c>
      <c r="M26" s="127"/>
      <c r="N26" s="127"/>
      <c r="O26" s="127"/>
      <c r="P26" s="127"/>
      <c r="Q26" s="125"/>
      <c r="R26" s="127"/>
      <c r="S26" s="128"/>
      <c r="T26" s="85"/>
      <c r="U26" s="121"/>
      <c r="V26" s="121"/>
      <c r="W26" s="122"/>
      <c r="X26" s="85"/>
      <c r="Y26" s="87"/>
      <c r="Z26" s="88"/>
    </row>
    <row r="27" spans="1:26" ht="18" customHeight="1" x14ac:dyDescent="0.15">
      <c r="A27" s="93"/>
      <c r="B27" s="92" t="s">
        <v>64</v>
      </c>
      <c r="C27" s="92"/>
      <c r="D27" s="53"/>
      <c r="E27" s="137" t="str">
        <f>IF(D28="","",IF(D28&gt;F28,"○",IF(D28&lt;F28,"●",IF(D28=F28,"△"))))</f>
        <v>△</v>
      </c>
      <c r="F27" s="54"/>
      <c r="G27" s="55"/>
      <c r="H27" s="56"/>
      <c r="I27" s="57"/>
      <c r="J27" s="53"/>
      <c r="K27" s="137" t="str">
        <f>IF(J28="","",IF(J28&gt;L28,"○",IF(J28&lt;L28,"●",IF(J28=L28,"△"))))</f>
        <v>△</v>
      </c>
      <c r="L27" s="54"/>
      <c r="M27" s="127">
        <f>COUNTIF(D27:L27,"○")</f>
        <v>0</v>
      </c>
      <c r="N27" s="127">
        <f>COUNTIF(D27:L27,"△")+COUNTIF(D27:L27,"▲")</f>
        <v>2</v>
      </c>
      <c r="O27" s="127">
        <f>COUNTIF(D27:L27,"●")</f>
        <v>0</v>
      </c>
      <c r="P27" s="127">
        <f t="shared" ref="P27" si="2">SUM(D28,G28,J28)</f>
        <v>0</v>
      </c>
      <c r="Q27" s="127">
        <f>SUM(F28,I28,L28)</f>
        <v>0</v>
      </c>
      <c r="R27" s="127">
        <f>(M27*3)+(N27*1)</f>
        <v>2</v>
      </c>
      <c r="S27" s="128">
        <f>RANK(R27,R25:R30)</f>
        <v>1</v>
      </c>
      <c r="T27" s="85" t="s">
        <v>80</v>
      </c>
      <c r="U27" s="121">
        <f>P27-Q27</f>
        <v>0</v>
      </c>
      <c r="V27" s="121"/>
      <c r="W27" s="122">
        <f>RANK(U27,U25:V30)</f>
        <v>1</v>
      </c>
      <c r="X27" s="85" t="s">
        <v>80</v>
      </c>
      <c r="Y27" s="87"/>
      <c r="Z27" s="88"/>
    </row>
    <row r="28" spans="1:26" ht="18" customHeight="1" x14ac:dyDescent="0.15">
      <c r="A28" s="93"/>
      <c r="B28" s="92" t="s">
        <v>65</v>
      </c>
      <c r="C28" s="92"/>
      <c r="D28" s="136">
        <v>0</v>
      </c>
      <c r="E28" s="58" t="s">
        <v>81</v>
      </c>
      <c r="F28" s="135">
        <v>0</v>
      </c>
      <c r="G28" s="49"/>
      <c r="H28" s="50"/>
      <c r="I28" s="51"/>
      <c r="J28" s="136">
        <v>0</v>
      </c>
      <c r="K28" s="58" t="s">
        <v>81</v>
      </c>
      <c r="L28" s="135">
        <v>0</v>
      </c>
      <c r="M28" s="127"/>
      <c r="N28" s="127"/>
      <c r="O28" s="127"/>
      <c r="P28" s="127"/>
      <c r="Q28" s="127"/>
      <c r="R28" s="127"/>
      <c r="S28" s="128"/>
      <c r="T28" s="85"/>
      <c r="U28" s="121"/>
      <c r="V28" s="121"/>
      <c r="W28" s="122"/>
      <c r="X28" s="85"/>
      <c r="Y28" s="87"/>
      <c r="Z28" s="88"/>
    </row>
    <row r="29" spans="1:26" ht="18" customHeight="1" x14ac:dyDescent="0.15">
      <c r="A29" s="93"/>
      <c r="B29" s="92" t="s">
        <v>64</v>
      </c>
      <c r="C29" s="92"/>
      <c r="D29" s="53"/>
      <c r="E29" s="137" t="str">
        <f>IF(D30="","",IF(D30&gt;F30,"○",IF(D30&lt;F30,"●",IF(D30=F30,"△"))))</f>
        <v>△</v>
      </c>
      <c r="F29" s="54"/>
      <c r="G29" s="53"/>
      <c r="H29" s="137" t="str">
        <f>IF(G30="","",IF(G30&gt;I30,"○",IF(G30&lt;I30,"●",IF(G30=I30,"△"))))</f>
        <v>△</v>
      </c>
      <c r="I29" s="54"/>
      <c r="J29" s="55"/>
      <c r="K29" s="56"/>
      <c r="L29" s="57"/>
      <c r="M29" s="127">
        <f>COUNTIF(D29:L29,"○")</f>
        <v>0</v>
      </c>
      <c r="N29" s="127">
        <f>COUNTIF(D29:L29,"△")+COUNTIF(D29:L29,"▲")</f>
        <v>2</v>
      </c>
      <c r="O29" s="127">
        <f>COUNTIF(D29:L29,"●")</f>
        <v>0</v>
      </c>
      <c r="P29" s="127">
        <f t="shared" ref="P29" si="3">SUM(D30,G30,J30)</f>
        <v>0</v>
      </c>
      <c r="Q29" s="132">
        <f>SUM(F30,I30,L30)</f>
        <v>0</v>
      </c>
      <c r="R29" s="127">
        <f>(M29*3)+(N29*1)</f>
        <v>2</v>
      </c>
      <c r="S29" s="128">
        <f>RANK(R29,R25:R30)</f>
        <v>1</v>
      </c>
      <c r="T29" s="85" t="s">
        <v>80</v>
      </c>
      <c r="U29" s="121">
        <f>P29-Q29</f>
        <v>0</v>
      </c>
      <c r="V29" s="121"/>
      <c r="W29" s="122">
        <f>RANK(U29,U25:V30)</f>
        <v>1</v>
      </c>
      <c r="X29" s="85" t="s">
        <v>80</v>
      </c>
      <c r="Y29" s="87"/>
      <c r="Z29" s="88"/>
    </row>
    <row r="30" spans="1:26" ht="18" customHeight="1" thickBot="1" x14ac:dyDescent="0.2">
      <c r="A30" s="94"/>
      <c r="B30" s="91" t="s">
        <v>65</v>
      </c>
      <c r="C30" s="91"/>
      <c r="D30" s="139">
        <v>0</v>
      </c>
      <c r="E30" s="59" t="s">
        <v>81</v>
      </c>
      <c r="F30" s="138">
        <v>0</v>
      </c>
      <c r="G30" s="139">
        <v>0</v>
      </c>
      <c r="H30" s="59" t="s">
        <v>81</v>
      </c>
      <c r="I30" s="138">
        <v>0</v>
      </c>
      <c r="J30" s="60"/>
      <c r="K30" s="61"/>
      <c r="L30" s="62"/>
      <c r="M30" s="129"/>
      <c r="N30" s="129"/>
      <c r="O30" s="129"/>
      <c r="P30" s="129"/>
      <c r="Q30" s="133"/>
      <c r="R30" s="129"/>
      <c r="S30" s="130"/>
      <c r="T30" s="86"/>
      <c r="U30" s="123"/>
      <c r="V30" s="123"/>
      <c r="W30" s="124"/>
      <c r="X30" s="86"/>
      <c r="Y30" s="89"/>
      <c r="Z30" s="90"/>
    </row>
  </sheetData>
  <mergeCells count="120">
    <mergeCell ref="C5:I5"/>
    <mergeCell ref="J5:K5"/>
    <mergeCell ref="C6:I6"/>
    <mergeCell ref="J6:K6"/>
    <mergeCell ref="C7:I7"/>
    <mergeCell ref="J7:K7"/>
    <mergeCell ref="C11:I11"/>
    <mergeCell ref="J11:K11"/>
    <mergeCell ref="A16:C16"/>
    <mergeCell ref="D16:F16"/>
    <mergeCell ref="G16:I16"/>
    <mergeCell ref="J16:L16"/>
    <mergeCell ref="C8:I8"/>
    <mergeCell ref="J8:K8"/>
    <mergeCell ref="C9:I9"/>
    <mergeCell ref="J9:K9"/>
    <mergeCell ref="C10:I10"/>
    <mergeCell ref="J10:K10"/>
    <mergeCell ref="S16:T16"/>
    <mergeCell ref="U16:V16"/>
    <mergeCell ref="W16:X16"/>
    <mergeCell ref="Y16:Z16"/>
    <mergeCell ref="A17:A18"/>
    <mergeCell ref="B17:C17"/>
    <mergeCell ref="M17:M18"/>
    <mergeCell ref="N17:N18"/>
    <mergeCell ref="O17:O18"/>
    <mergeCell ref="P17:P18"/>
    <mergeCell ref="X17:X18"/>
    <mergeCell ref="Y17:Z18"/>
    <mergeCell ref="B18:C18"/>
    <mergeCell ref="A19:A20"/>
    <mergeCell ref="B19:C19"/>
    <mergeCell ref="M19:M20"/>
    <mergeCell ref="N19:N20"/>
    <mergeCell ref="O19:O20"/>
    <mergeCell ref="P19:P20"/>
    <mergeCell ref="Q19:Q20"/>
    <mergeCell ref="Q17:Q18"/>
    <mergeCell ref="R17:R18"/>
    <mergeCell ref="S17:S18"/>
    <mergeCell ref="T17:T18"/>
    <mergeCell ref="U17:V18"/>
    <mergeCell ref="W17:W18"/>
    <mergeCell ref="W21:W22"/>
    <mergeCell ref="X21:X22"/>
    <mergeCell ref="Y21:Z22"/>
    <mergeCell ref="Y19:Z20"/>
    <mergeCell ref="B20:C20"/>
    <mergeCell ref="A21:A22"/>
    <mergeCell ref="B21:C21"/>
    <mergeCell ref="M21:M22"/>
    <mergeCell ref="N21:N22"/>
    <mergeCell ref="O21:O22"/>
    <mergeCell ref="P21:P22"/>
    <mergeCell ref="Q21:Q22"/>
    <mergeCell ref="R21:R22"/>
    <mergeCell ref="R19:R20"/>
    <mergeCell ref="S19:S20"/>
    <mergeCell ref="T19:T20"/>
    <mergeCell ref="U19:V20"/>
    <mergeCell ref="W19:W20"/>
    <mergeCell ref="X19:X20"/>
    <mergeCell ref="B22:C22"/>
    <mergeCell ref="A24:C24"/>
    <mergeCell ref="D24:F24"/>
    <mergeCell ref="G24:I24"/>
    <mergeCell ref="J24:L24"/>
    <mergeCell ref="S24:T24"/>
    <mergeCell ref="S21:S22"/>
    <mergeCell ref="T21:T22"/>
    <mergeCell ref="U21:V22"/>
    <mergeCell ref="U24:V24"/>
    <mergeCell ref="W24:X24"/>
    <mergeCell ref="Y24:Z24"/>
    <mergeCell ref="A25:A26"/>
    <mergeCell ref="B25:C25"/>
    <mergeCell ref="M25:M26"/>
    <mergeCell ref="N25:N26"/>
    <mergeCell ref="O25:O26"/>
    <mergeCell ref="P25:P26"/>
    <mergeCell ref="Q25:Q26"/>
    <mergeCell ref="W27:W28"/>
    <mergeCell ref="X27:X28"/>
    <mergeCell ref="Y27:Z28"/>
    <mergeCell ref="Y25:Z26"/>
    <mergeCell ref="B26:C26"/>
    <mergeCell ref="A27:A28"/>
    <mergeCell ref="B27:C27"/>
    <mergeCell ref="M27:M28"/>
    <mergeCell ref="N27:N28"/>
    <mergeCell ref="O27:O28"/>
    <mergeCell ref="P27:P28"/>
    <mergeCell ref="Q27:Q28"/>
    <mergeCell ref="R27:R28"/>
    <mergeCell ref="R25:R26"/>
    <mergeCell ref="S25:S26"/>
    <mergeCell ref="T25:T26"/>
    <mergeCell ref="U25:V26"/>
    <mergeCell ref="W25:W26"/>
    <mergeCell ref="X25:X26"/>
    <mergeCell ref="B28:C28"/>
    <mergeCell ref="A29:A30"/>
    <mergeCell ref="B29:C29"/>
    <mergeCell ref="M29:M30"/>
    <mergeCell ref="N29:N30"/>
    <mergeCell ref="O29:O30"/>
    <mergeCell ref="S27:S28"/>
    <mergeCell ref="T27:T28"/>
    <mergeCell ref="U27:V28"/>
    <mergeCell ref="W29:W30"/>
    <mergeCell ref="X29:X30"/>
    <mergeCell ref="Y29:Z30"/>
    <mergeCell ref="B30:C30"/>
    <mergeCell ref="P29:P30"/>
    <mergeCell ref="Q29:Q30"/>
    <mergeCell ref="R29:R30"/>
    <mergeCell ref="S29:S30"/>
    <mergeCell ref="T29:T30"/>
    <mergeCell ref="U29:V30"/>
  </mergeCells>
  <phoneticPr fontId="19"/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会場図</vt:lpstr>
      <vt:lpstr>日程</vt:lpstr>
      <vt:lpstr>星取表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貴士 上野</cp:lastModifiedBy>
  <cp:lastPrinted>2025-04-21T11:18:04Z</cp:lastPrinted>
  <dcterms:created xsi:type="dcterms:W3CDTF">2012-08-07T03:12:27Z</dcterms:created>
  <dcterms:modified xsi:type="dcterms:W3CDTF">2025-04-22T09:06:05Z</dcterms:modified>
</cp:coreProperties>
</file>